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AUTOPORTO\Dati\Ufficio Amministrativo\INDICATORI TEMPESTIVITA'\"/>
    </mc:Choice>
  </mc:AlternateContent>
  <xr:revisionPtr revIDLastSave="0" documentId="13_ncr:1_{3524DB63-6A2E-406A-8992-F48EC2C59047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1°TRIM23" sheetId="16" r:id="rId1"/>
    <sheet name="2°TRIM23" sheetId="13" r:id="rId2"/>
    <sheet name="3°TRIM22 (3)" sheetId="14" r:id="rId3"/>
    <sheet name="4°TRIM22 (4)" sheetId="15" r:id="rId4"/>
    <sheet name="TOT." sheetId="4" r:id="rId5"/>
    <sheet name="ESTRAZIONE" sheetId="17" r:id="rId6"/>
  </sheets>
  <definedNames>
    <definedName name="_xlnm._FilterDatabase" localSheetId="0" hidden="1">'1°TRIM23'!$A$1:$E$273</definedName>
    <definedName name="_xlnm._FilterDatabase" localSheetId="1" hidden="1">'2°TRIM23'!$A$1:$H$106</definedName>
    <definedName name="_xlnm._FilterDatabase" localSheetId="3" hidden="1">'4°TRIM22 (4)'!$F$1:$F$258</definedName>
    <definedName name="_xlnm._FilterDatabase" localSheetId="5" hidden="1">ESTRAZIONE!$A$1:$AY$557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4" l="1"/>
  <c r="B13" i="4"/>
  <c r="B12" i="4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J215" i="15"/>
  <c r="J214" i="15"/>
  <c r="J213" i="15"/>
  <c r="J212" i="15"/>
  <c r="J211" i="15"/>
  <c r="J210" i="15"/>
  <c r="J209" i="15"/>
  <c r="J208" i="15"/>
  <c r="J207" i="15"/>
  <c r="J206" i="15"/>
  <c r="J205" i="15"/>
  <c r="J204" i="15"/>
  <c r="H258" i="15"/>
  <c r="H257" i="15"/>
  <c r="H256" i="15"/>
  <c r="H255" i="15"/>
  <c r="H254" i="15"/>
  <c r="H253" i="15"/>
  <c r="H252" i="15"/>
  <c r="H251" i="15"/>
  <c r="H250" i="15"/>
  <c r="H249" i="15"/>
  <c r="H248" i="15"/>
  <c r="H247" i="15"/>
  <c r="H246" i="15"/>
  <c r="H245" i="15"/>
  <c r="H244" i="15"/>
  <c r="H243" i="15"/>
  <c r="H242" i="15"/>
  <c r="H241" i="15"/>
  <c r="H240" i="15"/>
  <c r="H239" i="15"/>
  <c r="H238" i="15"/>
  <c r="H237" i="15"/>
  <c r="H236" i="15"/>
  <c r="H235" i="15"/>
  <c r="H234" i="15"/>
  <c r="H233" i="15"/>
  <c r="H232" i="15"/>
  <c r="H231" i="15"/>
  <c r="H230" i="15"/>
  <c r="H229" i="15"/>
  <c r="H228" i="15"/>
  <c r="H227" i="15"/>
  <c r="H226" i="15"/>
  <c r="H225" i="15"/>
  <c r="H224" i="15"/>
  <c r="H223" i="15"/>
  <c r="H222" i="15"/>
  <c r="H221" i="15"/>
  <c r="H220" i="15"/>
  <c r="H219" i="15"/>
  <c r="H218" i="15"/>
  <c r="H217" i="15"/>
  <c r="H216" i="15"/>
  <c r="H215" i="15"/>
  <c r="H214" i="15"/>
  <c r="H213" i="15"/>
  <c r="H212" i="15"/>
  <c r="H211" i="15"/>
  <c r="H210" i="15"/>
  <c r="H209" i="15"/>
  <c r="H208" i="15"/>
  <c r="H207" i="15"/>
  <c r="H206" i="15"/>
  <c r="H205" i="15"/>
  <c r="H204" i="15"/>
  <c r="H201" i="15"/>
  <c r="H200" i="15"/>
  <c r="H199" i="15"/>
  <c r="H198" i="15"/>
  <c r="H197" i="15"/>
  <c r="H196" i="15"/>
  <c r="H195" i="15"/>
  <c r="H194" i="15"/>
  <c r="H193" i="15"/>
  <c r="H192" i="15"/>
  <c r="H191" i="15"/>
  <c r="H190" i="15"/>
  <c r="H189" i="15"/>
  <c r="H188" i="15"/>
  <c r="H187" i="15"/>
  <c r="H186" i="15"/>
  <c r="H185" i="15"/>
  <c r="H184" i="15"/>
  <c r="H183" i="15"/>
  <c r="H182" i="15"/>
  <c r="H181" i="15"/>
  <c r="H180" i="15"/>
  <c r="H179" i="15"/>
  <c r="H178" i="15"/>
  <c r="H177" i="15"/>
  <c r="H176" i="15"/>
  <c r="H175" i="15"/>
  <c r="H174" i="15"/>
  <c r="H173" i="15"/>
  <c r="H172" i="15"/>
  <c r="H171" i="15"/>
  <c r="H170" i="15"/>
  <c r="H169" i="15"/>
  <c r="H168" i="15"/>
  <c r="H167" i="15"/>
  <c r="H166" i="15"/>
  <c r="H165" i="15"/>
  <c r="H164" i="15"/>
  <c r="H163" i="15"/>
  <c r="H162" i="15"/>
  <c r="H161" i="15"/>
  <c r="H160" i="15"/>
  <c r="H159" i="15"/>
  <c r="H158" i="15"/>
  <c r="H157" i="15"/>
  <c r="H156" i="15"/>
  <c r="H155" i="15"/>
  <c r="H154" i="15"/>
  <c r="H153" i="15"/>
  <c r="H152" i="15"/>
  <c r="H151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3" i="15"/>
  <c r="J97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7" i="15"/>
  <c r="H46" i="15"/>
  <c r="H45" i="15"/>
  <c r="H44" i="15"/>
  <c r="H43" i="15"/>
  <c r="H42" i="15"/>
  <c r="J3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2" i="15"/>
  <c r="K70" i="15"/>
  <c r="AY556" i="17"/>
  <c r="AY554" i="17"/>
  <c r="AY552" i="17"/>
  <c r="AY551" i="17"/>
  <c r="AY549" i="17"/>
  <c r="AY547" i="17"/>
  <c r="AY545" i="17"/>
  <c r="AY543" i="17"/>
  <c r="AY540" i="17"/>
  <c r="AY539" i="17"/>
  <c r="AY537" i="17"/>
  <c r="AY535" i="17"/>
  <c r="AY532" i="17"/>
  <c r="AY531" i="17"/>
  <c r="AY529" i="17"/>
  <c r="AY526" i="17"/>
  <c r="AY525" i="17"/>
  <c r="AY523" i="17"/>
  <c r="AY521" i="17"/>
  <c r="AY519" i="17"/>
  <c r="AY517" i="17"/>
  <c r="AY515" i="17"/>
  <c r="AY512" i="17"/>
  <c r="AY511" i="17"/>
  <c r="AY509" i="17"/>
  <c r="AY505" i="17"/>
  <c r="AY502" i="17"/>
  <c r="AY500" i="17"/>
  <c r="AY498" i="17"/>
  <c r="AY497" i="17"/>
  <c r="AY495" i="17"/>
  <c r="AY493" i="17"/>
  <c r="AY491" i="17"/>
  <c r="AY490" i="17"/>
  <c r="AY488" i="17"/>
  <c r="AY486" i="17"/>
  <c r="AY483" i="17"/>
  <c r="AY482" i="17"/>
  <c r="AY479" i="17"/>
  <c r="AY478" i="17"/>
  <c r="AY476" i="17"/>
  <c r="AY471" i="17"/>
  <c r="AY469" i="17"/>
  <c r="AY466" i="17"/>
  <c r="AY464" i="17"/>
  <c r="AY462" i="17"/>
  <c r="AY458" i="17"/>
  <c r="AY456" i="17"/>
  <c r="AY454" i="17"/>
  <c r="AY452" i="17"/>
  <c r="AY449" i="17"/>
  <c r="AY448" i="17"/>
  <c r="AY447" i="17"/>
  <c r="AY444" i="17"/>
  <c r="AY443" i="17"/>
  <c r="AY441" i="17"/>
  <c r="AY435" i="17"/>
  <c r="AY433" i="17"/>
  <c r="AY431" i="17"/>
  <c r="AY429" i="17"/>
  <c r="AY427" i="17"/>
  <c r="AY425" i="17"/>
  <c r="AY423" i="17"/>
  <c r="AY421" i="17"/>
  <c r="AY419" i="17"/>
  <c r="AY417" i="17"/>
  <c r="AY415" i="17"/>
  <c r="AY412" i="17"/>
  <c r="AY410" i="17"/>
  <c r="AY408" i="17"/>
  <c r="AY405" i="17"/>
  <c r="AY404" i="17"/>
  <c r="AY402" i="17"/>
  <c r="AY399" i="17"/>
  <c r="AY397" i="17"/>
  <c r="AY394" i="17"/>
  <c r="AY392" i="17"/>
  <c r="AY390" i="17"/>
  <c r="AY382" i="17"/>
  <c r="AY380" i="17"/>
  <c r="AY378" i="17"/>
  <c r="AY376" i="17"/>
  <c r="AY374" i="17"/>
  <c r="AY372" i="17"/>
  <c r="AY370" i="17"/>
  <c r="AY368" i="17"/>
  <c r="AY366" i="17"/>
  <c r="AY363" i="17"/>
  <c r="AY359" i="17"/>
  <c r="AY357" i="17"/>
  <c r="AY355" i="17"/>
  <c r="AY353" i="17"/>
  <c r="AY351" i="17"/>
  <c r="AY349" i="17"/>
  <c r="AY339" i="17"/>
  <c r="AY337" i="17"/>
  <c r="AY335" i="17"/>
  <c r="AY333" i="17"/>
  <c r="AY331" i="17"/>
  <c r="AY329" i="17"/>
  <c r="AY326" i="17"/>
  <c r="AY324" i="17"/>
  <c r="AY322" i="17"/>
  <c r="AY321" i="17"/>
  <c r="AY319" i="17"/>
  <c r="AY317" i="17"/>
  <c r="AY315" i="17"/>
  <c r="AY313" i="17"/>
  <c r="AY311" i="17"/>
  <c r="AY309" i="17"/>
  <c r="AY307" i="17"/>
  <c r="AY305" i="17"/>
  <c r="AY303" i="17"/>
  <c r="AY301" i="17"/>
  <c r="AY299" i="17"/>
  <c r="AY297" i="17"/>
  <c r="AY295" i="17"/>
  <c r="AY293" i="17"/>
  <c r="AY291" i="17"/>
  <c r="AY289" i="17"/>
  <c r="AY287" i="17"/>
  <c r="AY285" i="17"/>
  <c r="AY283" i="17"/>
  <c r="AY281" i="17"/>
  <c r="AY278" i="17"/>
  <c r="AY276" i="17"/>
  <c r="AY274" i="17"/>
  <c r="AY272" i="17"/>
  <c r="AY269" i="17"/>
  <c r="AY267" i="17"/>
  <c r="AY265" i="17"/>
  <c r="AY263" i="17"/>
  <c r="AY261" i="17"/>
  <c r="AY259" i="17"/>
  <c r="AY257" i="17"/>
  <c r="AY253" i="17"/>
  <c r="AY251" i="17"/>
  <c r="AY249" i="17"/>
  <c r="AY247" i="17"/>
  <c r="AY245" i="17"/>
  <c r="AY243" i="17"/>
  <c r="AY241" i="17"/>
  <c r="AY239" i="17"/>
  <c r="AY237" i="17"/>
  <c r="AY235" i="17"/>
  <c r="AY233" i="17"/>
  <c r="AY231" i="17"/>
  <c r="AY229" i="17"/>
  <c r="AY227" i="17"/>
  <c r="AY225" i="17"/>
  <c r="AY223" i="17"/>
  <c r="AY220" i="17"/>
  <c r="AY218" i="17"/>
  <c r="AY216" i="17"/>
  <c r="AY213" i="17"/>
  <c r="AY211" i="17"/>
  <c r="AY208" i="17"/>
  <c r="AY207" i="17"/>
  <c r="AY205" i="17"/>
  <c r="AY203" i="17"/>
  <c r="AY201" i="17"/>
  <c r="AY199" i="17"/>
  <c r="AY197" i="17"/>
  <c r="AY195" i="17"/>
  <c r="AY193" i="17"/>
  <c r="AY191" i="17"/>
  <c r="AY189" i="17"/>
  <c r="AY187" i="17"/>
  <c r="AY185" i="17"/>
  <c r="AY183" i="17"/>
  <c r="AY181" i="17"/>
  <c r="AY179" i="17"/>
  <c r="AY177" i="17"/>
  <c r="AY175" i="17"/>
  <c r="AY173" i="17"/>
  <c r="AY171" i="17"/>
  <c r="AY169" i="17"/>
  <c r="AY167" i="17"/>
  <c r="AY165" i="17"/>
  <c r="AY159" i="17"/>
  <c r="AY157" i="17"/>
  <c r="AY155" i="17"/>
  <c r="AY153" i="17"/>
  <c r="AY151" i="17"/>
  <c r="AY149" i="17"/>
  <c r="AY147" i="17"/>
  <c r="AY145" i="17"/>
  <c r="AY143" i="17"/>
  <c r="AY141" i="17"/>
  <c r="AY139" i="17"/>
  <c r="AY137" i="17"/>
  <c r="AY134" i="17"/>
  <c r="AY133" i="17"/>
  <c r="AY131" i="17"/>
  <c r="AY129" i="17"/>
  <c r="AY127" i="17"/>
  <c r="AY124" i="17"/>
  <c r="AY123" i="17"/>
  <c r="AY121" i="17"/>
  <c r="AY119" i="17"/>
  <c r="AY117" i="17"/>
  <c r="AY115" i="17"/>
  <c r="AY113" i="17"/>
  <c r="AY111" i="17"/>
  <c r="AY109" i="17"/>
  <c r="AY107" i="17"/>
  <c r="AY105" i="17"/>
  <c r="AY103" i="17"/>
  <c r="AY101" i="17"/>
  <c r="AY99" i="17"/>
  <c r="AY97" i="17"/>
  <c r="AY95" i="17"/>
  <c r="AY93" i="17"/>
  <c r="AY91" i="17"/>
  <c r="AY89" i="17"/>
  <c r="AY87" i="17"/>
  <c r="AY85" i="17"/>
  <c r="AY83" i="17"/>
  <c r="AY81" i="17"/>
  <c r="AY79" i="17"/>
  <c r="AY76" i="17"/>
  <c r="AY74" i="17"/>
  <c r="AY70" i="17"/>
  <c r="AY67" i="17"/>
  <c r="AY66" i="17"/>
  <c r="AY64" i="17"/>
  <c r="AY63" i="17"/>
  <c r="AY61" i="17"/>
  <c r="AY59" i="17"/>
  <c r="AY57" i="17"/>
  <c r="AY55" i="17"/>
  <c r="AY52" i="17"/>
  <c r="AY50" i="17"/>
  <c r="AY49" i="17"/>
  <c r="AY47" i="17"/>
  <c r="AY44" i="17"/>
  <c r="AY43" i="17"/>
  <c r="AY41" i="17"/>
  <c r="AY39" i="17"/>
  <c r="AY36" i="17"/>
  <c r="AY34" i="17"/>
  <c r="AY32" i="17"/>
  <c r="AY30" i="17"/>
  <c r="AY28" i="17"/>
  <c r="AY26" i="17"/>
  <c r="AY24" i="17"/>
  <c r="AY22" i="17"/>
  <c r="AY21" i="17"/>
  <c r="AY19" i="17"/>
  <c r="AY15" i="17"/>
  <c r="AY14" i="17"/>
  <c r="AY11" i="17"/>
  <c r="AY9" i="17"/>
  <c r="AY7" i="17"/>
  <c r="AY5" i="17"/>
  <c r="AY3" i="17"/>
  <c r="C20" i="4"/>
  <c r="K271" i="14"/>
  <c r="F176" i="16" l="1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17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85" i="16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2" i="16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192" i="14"/>
  <c r="I193" i="14"/>
  <c r="I194" i="14"/>
  <c r="I195" i="14"/>
  <c r="I196" i="14"/>
  <c r="I197" i="14"/>
  <c r="I198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I191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3" i="14"/>
  <c r="I2" i="14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K188" i="14" l="1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G316" i="13"/>
  <c r="G328" i="13"/>
  <c r="G352" i="13"/>
  <c r="G264" i="13"/>
  <c r="G242" i="13"/>
  <c r="D364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81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H2" i="13"/>
  <c r="G281" i="13" l="1"/>
  <c r="G230" i="13"/>
  <c r="G229" i="13"/>
  <c r="G350" i="13"/>
  <c r="G272" i="13"/>
  <c r="G249" i="13"/>
  <c r="G275" i="13"/>
  <c r="G338" i="13"/>
  <c r="G282" i="13"/>
  <c r="G248" i="13"/>
  <c r="G335" i="13"/>
  <c r="G299" i="13"/>
  <c r="G236" i="13"/>
  <c r="G259" i="13"/>
  <c r="G302" i="13"/>
  <c r="G235" i="13"/>
  <c r="G357" i="13"/>
  <c r="G345" i="13"/>
  <c r="G321" i="13"/>
  <c r="G309" i="13"/>
  <c r="G268" i="13"/>
  <c r="G246" i="13"/>
  <c r="G240" i="13"/>
  <c r="G251" i="13"/>
  <c r="G314" i="13"/>
  <c r="G269" i="13"/>
  <c r="G331" i="13"/>
  <c r="G295" i="13"/>
  <c r="G255" i="13"/>
  <c r="G285" i="13"/>
  <c r="G228" i="13"/>
  <c r="G261" i="13"/>
  <c r="G290" i="13"/>
  <c r="G343" i="13"/>
  <c r="G307" i="13"/>
  <c r="G288" i="13"/>
  <c r="G277" i="13"/>
  <c r="G254" i="13"/>
  <c r="G349" i="13"/>
  <c r="G327" i="13"/>
  <c r="G241" i="13"/>
  <c r="G234" i="13"/>
  <c r="G247" i="13"/>
  <c r="G341" i="13"/>
  <c r="G305" i="13"/>
  <c r="G226" i="13"/>
  <c r="G286" i="13"/>
  <c r="G279" i="13"/>
  <c r="G266" i="13"/>
  <c r="G253" i="13"/>
  <c r="G362" i="13"/>
  <c r="G355" i="13"/>
  <c r="G348" i="13"/>
  <c r="G340" i="13"/>
  <c r="G333" i="13"/>
  <c r="G326" i="13"/>
  <c r="G319" i="13"/>
  <c r="G312" i="13"/>
  <c r="G304" i="13"/>
  <c r="G297" i="13"/>
  <c r="G233" i="13"/>
  <c r="G292" i="13"/>
  <c r="G347" i="13"/>
  <c r="G311" i="13"/>
  <c r="G287" i="13"/>
  <c r="G342" i="13"/>
  <c r="G313" i="13"/>
  <c r="G232" i="13"/>
  <c r="G303" i="13"/>
  <c r="G239" i="13"/>
  <c r="G231" i="13"/>
  <c r="G284" i="13"/>
  <c r="G271" i="13"/>
  <c r="G258" i="13"/>
  <c r="G245" i="13"/>
  <c r="G353" i="13"/>
  <c r="G317" i="13"/>
  <c r="G238" i="13"/>
  <c r="G360" i="13"/>
  <c r="G324" i="13"/>
  <c r="G274" i="13"/>
  <c r="G267" i="13"/>
  <c r="G363" i="13"/>
  <c r="G298" i="13"/>
  <c r="G273" i="13"/>
  <c r="G291" i="13"/>
  <c r="G252" i="13"/>
  <c r="G361" i="13"/>
  <c r="G310" i="13"/>
  <c r="G283" i="13"/>
  <c r="G270" i="13"/>
  <c r="G257" i="13"/>
  <c r="G359" i="13"/>
  <c r="G356" i="13"/>
  <c r="G334" i="13"/>
  <c r="G320" i="13"/>
  <c r="G227" i="13"/>
  <c r="G260" i="13"/>
  <c r="G278" i="13"/>
  <c r="G265" i="13"/>
  <c r="G354" i="13"/>
  <c r="G346" i="13"/>
  <c r="G339" i="13"/>
  <c r="G332" i="13"/>
  <c r="G325" i="13"/>
  <c r="G296" i="13"/>
  <c r="G323" i="13"/>
  <c r="G289" i="13"/>
  <c r="G276" i="13"/>
  <c r="G263" i="13"/>
  <c r="G250" i="13"/>
  <c r="G243" i="13"/>
  <c r="G358" i="13"/>
  <c r="G351" i="13"/>
  <c r="G344" i="13"/>
  <c r="G337" i="13"/>
  <c r="G330" i="13"/>
  <c r="G322" i="13"/>
  <c r="G315" i="13"/>
  <c r="G308" i="13"/>
  <c r="G301" i="13"/>
  <c r="G294" i="13"/>
  <c r="G256" i="13"/>
  <c r="G329" i="13"/>
  <c r="G293" i="13"/>
  <c r="G306" i="13"/>
  <c r="G280" i="13"/>
  <c r="G318" i="13"/>
  <c r="G237" i="13"/>
  <c r="G244" i="13"/>
  <c r="G262" i="13"/>
  <c r="G336" i="13"/>
  <c r="G300" i="13"/>
  <c r="G225" i="13"/>
  <c r="D223" i="13"/>
  <c r="G213" i="13" s="1"/>
  <c r="H364" i="13" l="1"/>
  <c r="G210" i="13"/>
  <c r="G216" i="13"/>
  <c r="G212" i="13"/>
  <c r="G218" i="13"/>
  <c r="G222" i="13"/>
  <c r="G211" i="13"/>
  <c r="G220" i="13"/>
  <c r="G214" i="13"/>
  <c r="G217" i="13"/>
  <c r="G221" i="13"/>
  <c r="G215" i="13"/>
  <c r="G219" i="13"/>
  <c r="G193" i="13"/>
  <c r="G183" i="13"/>
  <c r="G147" i="13"/>
  <c r="G206" i="13"/>
  <c r="G192" i="13"/>
  <c r="G139" i="13"/>
  <c r="G174" i="13"/>
  <c r="G138" i="13"/>
  <c r="G114" i="13"/>
  <c r="G137" i="13"/>
  <c r="G128" i="13"/>
  <c r="G151" i="13"/>
  <c r="G184" i="13"/>
  <c r="G160" i="13"/>
  <c r="G129" i="13"/>
  <c r="G191" i="13"/>
  <c r="G168" i="13"/>
  <c r="G146" i="13"/>
  <c r="G200" i="13"/>
  <c r="G155" i="13"/>
  <c r="G121" i="13"/>
  <c r="G208" i="13"/>
  <c r="G199" i="13"/>
  <c r="G198" i="13"/>
  <c r="G163" i="13"/>
  <c r="G125" i="13"/>
  <c r="G207" i="13"/>
  <c r="G190" i="13"/>
  <c r="G171" i="13"/>
  <c r="G154" i="13"/>
  <c r="G145" i="13"/>
  <c r="G162" i="13"/>
  <c r="G116" i="13"/>
  <c r="G179" i="13"/>
  <c r="G153" i="13"/>
  <c r="G115" i="13"/>
  <c r="G205" i="13"/>
  <c r="G178" i="13"/>
  <c r="G169" i="13"/>
  <c r="G152" i="13"/>
  <c r="G124" i="13"/>
  <c r="G170" i="13"/>
  <c r="G161" i="13"/>
  <c r="G144" i="13"/>
  <c r="G185" i="13"/>
  <c r="G132" i="13"/>
  <c r="G194" i="13"/>
  <c r="G167" i="13"/>
  <c r="G122" i="13"/>
  <c r="G113" i="13"/>
  <c r="G175" i="13"/>
  <c r="G131" i="13"/>
  <c r="G177" i="13"/>
  <c r="G123" i="13"/>
  <c r="G176" i="13"/>
  <c r="G140" i="13"/>
  <c r="G130" i="13"/>
  <c r="G204" i="13"/>
  <c r="G136" i="13"/>
  <c r="G203" i="13"/>
  <c r="G188" i="13"/>
  <c r="G181" i="13"/>
  <c r="G173" i="13"/>
  <c r="G166" i="13"/>
  <c r="G150" i="13"/>
  <c r="G142" i="13"/>
  <c r="G135" i="13"/>
  <c r="G119" i="13"/>
  <c r="G197" i="13"/>
  <c r="G189" i="13"/>
  <c r="G182" i="13"/>
  <c r="G159" i="13"/>
  <c r="G143" i="13"/>
  <c r="G127" i="13"/>
  <c r="G120" i="13"/>
  <c r="G112" i="13"/>
  <c r="G196" i="13"/>
  <c r="G187" i="13"/>
  <c r="G165" i="13"/>
  <c r="G158" i="13"/>
  <c r="G126" i="13"/>
  <c r="G111" i="13"/>
  <c r="G118" i="13"/>
  <c r="G202" i="13"/>
  <c r="G180" i="13"/>
  <c r="G172" i="13"/>
  <c r="G157" i="13"/>
  <c r="G149" i="13"/>
  <c r="G141" i="13"/>
  <c r="G134" i="13"/>
  <c r="G209" i="13"/>
  <c r="G201" i="13"/>
  <c r="G195" i="13"/>
  <c r="G186" i="13"/>
  <c r="G164" i="13"/>
  <c r="G156" i="13"/>
  <c r="G148" i="13"/>
  <c r="G133" i="13"/>
  <c r="G117" i="13"/>
  <c r="G110" i="13"/>
  <c r="G86" i="16"/>
  <c r="G96" i="16"/>
  <c r="G98" i="16"/>
  <c r="G108" i="16"/>
  <c r="G110" i="16"/>
  <c r="G120" i="16"/>
  <c r="G122" i="16"/>
  <c r="G132" i="16"/>
  <c r="G134" i="16"/>
  <c r="G144" i="16"/>
  <c r="G146" i="16"/>
  <c r="G156" i="16"/>
  <c r="G158" i="16"/>
  <c r="G168" i="16"/>
  <c r="G170" i="16"/>
  <c r="G180" i="16"/>
  <c r="G181" i="16"/>
  <c r="G183" i="16"/>
  <c r="G192" i="16"/>
  <c r="G193" i="16"/>
  <c r="G195" i="16"/>
  <c r="G204" i="16"/>
  <c r="G205" i="16"/>
  <c r="G207" i="16"/>
  <c r="G216" i="16"/>
  <c r="G217" i="16"/>
  <c r="G219" i="16"/>
  <c r="G228" i="16"/>
  <c r="G229" i="16"/>
  <c r="G231" i="16"/>
  <c r="G240" i="16"/>
  <c r="G241" i="16"/>
  <c r="G243" i="16"/>
  <c r="G252" i="16"/>
  <c r="G253" i="16"/>
  <c r="G255" i="16"/>
  <c r="G264" i="16"/>
  <c r="G265" i="16"/>
  <c r="G267" i="16"/>
  <c r="D274" i="16"/>
  <c r="G182" i="16" s="1"/>
  <c r="D173" i="16"/>
  <c r="G97" i="16" s="1"/>
  <c r="G6" i="16"/>
  <c r="G14" i="16"/>
  <c r="G18" i="16"/>
  <c r="G26" i="16"/>
  <c r="G30" i="16"/>
  <c r="G38" i="16"/>
  <c r="G42" i="16"/>
  <c r="G50" i="16"/>
  <c r="G54" i="16"/>
  <c r="G62" i="16"/>
  <c r="G66" i="16"/>
  <c r="G74" i="16"/>
  <c r="G78" i="16"/>
  <c r="G87" i="16"/>
  <c r="G88" i="16"/>
  <c r="G89" i="16"/>
  <c r="G91" i="16"/>
  <c r="G92" i="16"/>
  <c r="G99" i="16"/>
  <c r="G100" i="16"/>
  <c r="G101" i="16"/>
  <c r="G103" i="16"/>
  <c r="G104" i="16"/>
  <c r="G111" i="16"/>
  <c r="G112" i="16"/>
  <c r="G113" i="16"/>
  <c r="G115" i="16"/>
  <c r="G116" i="16"/>
  <c r="G123" i="16"/>
  <c r="G124" i="16"/>
  <c r="G125" i="16"/>
  <c r="G127" i="16"/>
  <c r="G128" i="16"/>
  <c r="G135" i="16"/>
  <c r="G136" i="16"/>
  <c r="G137" i="16"/>
  <c r="G139" i="16"/>
  <c r="G140" i="16"/>
  <c r="G147" i="16"/>
  <c r="G148" i="16"/>
  <c r="G149" i="16"/>
  <c r="G150" i="16"/>
  <c r="G151" i="16"/>
  <c r="G152" i="16"/>
  <c r="G159" i="16"/>
  <c r="G160" i="16"/>
  <c r="G161" i="16"/>
  <c r="G162" i="16"/>
  <c r="G163" i="16"/>
  <c r="G164" i="16"/>
  <c r="G171" i="16"/>
  <c r="G172" i="16"/>
  <c r="G175" i="16"/>
  <c r="G176" i="16"/>
  <c r="G177" i="16"/>
  <c r="G178" i="16"/>
  <c r="G184" i="16"/>
  <c r="G185" i="16"/>
  <c r="G186" i="16"/>
  <c r="G187" i="16"/>
  <c r="G188" i="16"/>
  <c r="G189" i="16"/>
  <c r="G190" i="16"/>
  <c r="G196" i="16"/>
  <c r="G197" i="16"/>
  <c r="G198" i="16"/>
  <c r="G199" i="16"/>
  <c r="G200" i="16"/>
  <c r="G201" i="16"/>
  <c r="G202" i="16"/>
  <c r="G208" i="16"/>
  <c r="G209" i="16"/>
  <c r="G210" i="16"/>
  <c r="G211" i="16"/>
  <c r="G212" i="16"/>
  <c r="G213" i="16"/>
  <c r="G214" i="16"/>
  <c r="G218" i="16"/>
  <c r="G220" i="16"/>
  <c r="G221" i="16"/>
  <c r="G222" i="16"/>
  <c r="G223" i="16"/>
  <c r="G224" i="16"/>
  <c r="G225" i="16"/>
  <c r="G226" i="16"/>
  <c r="G230" i="16"/>
  <c r="G232" i="16"/>
  <c r="G233" i="16"/>
  <c r="G234" i="16"/>
  <c r="G235" i="16"/>
  <c r="G236" i="16"/>
  <c r="G237" i="16"/>
  <c r="G238" i="16"/>
  <c r="G242" i="16"/>
  <c r="G244" i="16"/>
  <c r="G245" i="16"/>
  <c r="G246" i="16"/>
  <c r="G247" i="16"/>
  <c r="G248" i="16"/>
  <c r="G249" i="16"/>
  <c r="G250" i="16"/>
  <c r="G254" i="16"/>
  <c r="G256" i="16"/>
  <c r="G257" i="16"/>
  <c r="G258" i="16"/>
  <c r="G259" i="16"/>
  <c r="G260" i="16"/>
  <c r="G261" i="16"/>
  <c r="G262" i="16"/>
  <c r="G266" i="16"/>
  <c r="G268" i="16"/>
  <c r="G269" i="16"/>
  <c r="G270" i="16"/>
  <c r="G271" i="16"/>
  <c r="G272" i="16"/>
  <c r="G273" i="16"/>
  <c r="G2" i="16"/>
  <c r="D83" i="16"/>
  <c r="G143" i="16" l="1"/>
  <c r="G107" i="16"/>
  <c r="G263" i="16"/>
  <c r="G251" i="16"/>
  <c r="G239" i="16"/>
  <c r="G227" i="16"/>
  <c r="G215" i="16"/>
  <c r="G203" i="16"/>
  <c r="G191" i="16"/>
  <c r="G179" i="16"/>
  <c r="H274" i="16" s="1"/>
  <c r="B5" i="4" s="1"/>
  <c r="G166" i="16"/>
  <c r="G154" i="16"/>
  <c r="G142" i="16"/>
  <c r="G130" i="16"/>
  <c r="G118" i="16"/>
  <c r="G106" i="16"/>
  <c r="G94" i="16"/>
  <c r="G153" i="16"/>
  <c r="G129" i="16"/>
  <c r="G117" i="16"/>
  <c r="G93" i="16"/>
  <c r="G131" i="16"/>
  <c r="G165" i="16"/>
  <c r="G141" i="16"/>
  <c r="G105" i="16"/>
  <c r="G82" i="16"/>
  <c r="G70" i="16"/>
  <c r="G58" i="16"/>
  <c r="G46" i="16"/>
  <c r="G34" i="16"/>
  <c r="G22" i="16"/>
  <c r="G10" i="16"/>
  <c r="G167" i="16"/>
  <c r="G138" i="16"/>
  <c r="G155" i="16"/>
  <c r="G119" i="16"/>
  <c r="G95" i="16"/>
  <c r="G126" i="16"/>
  <c r="G102" i="16"/>
  <c r="G90" i="16"/>
  <c r="G85" i="16"/>
  <c r="G114" i="16"/>
  <c r="G206" i="16"/>
  <c r="G194" i="16"/>
  <c r="G169" i="16"/>
  <c r="G157" i="16"/>
  <c r="G145" i="16"/>
  <c r="G133" i="16"/>
  <c r="G121" i="16"/>
  <c r="G109" i="16"/>
  <c r="G81" i="16"/>
  <c r="G77" i="16"/>
  <c r="G73" i="16"/>
  <c r="G69" i="16"/>
  <c r="G65" i="16"/>
  <c r="G61" i="16"/>
  <c r="G57" i="16"/>
  <c r="G53" i="16"/>
  <c r="G49" i="16"/>
  <c r="G45" i="16"/>
  <c r="G41" i="16"/>
  <c r="G37" i="16"/>
  <c r="G33" i="16"/>
  <c r="G29" i="16"/>
  <c r="G25" i="16"/>
  <c r="G21" i="16"/>
  <c r="G17" i="16"/>
  <c r="G13" i="16"/>
  <c r="G9" i="16"/>
  <c r="G5" i="16"/>
  <c r="G80" i="16"/>
  <c r="G76" i="16"/>
  <c r="G72" i="16"/>
  <c r="G68" i="16"/>
  <c r="G64" i="16"/>
  <c r="G60" i="16"/>
  <c r="G56" i="16"/>
  <c r="G52" i="16"/>
  <c r="G48" i="16"/>
  <c r="G44" i="16"/>
  <c r="G40" i="16"/>
  <c r="G36" i="16"/>
  <c r="G32" i="16"/>
  <c r="G28" i="16"/>
  <c r="G24" i="16"/>
  <c r="G20" i="16"/>
  <c r="G16" i="16"/>
  <c r="G12" i="16"/>
  <c r="G8" i="16"/>
  <c r="G4" i="16"/>
  <c r="G79" i="16"/>
  <c r="G75" i="16"/>
  <c r="G71" i="16"/>
  <c r="G67" i="16"/>
  <c r="G63" i="16"/>
  <c r="G59" i="16"/>
  <c r="G55" i="16"/>
  <c r="G51" i="16"/>
  <c r="G47" i="16"/>
  <c r="G43" i="16"/>
  <c r="G39" i="16"/>
  <c r="G35" i="16"/>
  <c r="G31" i="16"/>
  <c r="G27" i="16"/>
  <c r="G23" i="16"/>
  <c r="G19" i="16"/>
  <c r="G15" i="16"/>
  <c r="G11" i="16"/>
  <c r="G7" i="16"/>
  <c r="G3" i="16"/>
  <c r="H173" i="16" l="1"/>
  <c r="B4" i="4" s="1"/>
  <c r="H83" i="16"/>
  <c r="B3" i="4" s="1"/>
  <c r="F259" i="15"/>
  <c r="I242" i="15" s="1"/>
  <c r="F202" i="15"/>
  <c r="F95" i="15"/>
  <c r="I87" i="15" s="1"/>
  <c r="H3" i="15"/>
  <c r="H41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4" i="15"/>
  <c r="H2" i="15"/>
  <c r="G81" i="14"/>
  <c r="J59" i="14" s="1"/>
  <c r="G189" i="14"/>
  <c r="G271" i="14"/>
  <c r="D107" i="13"/>
  <c r="I252" i="15" l="1"/>
  <c r="I40" i="15"/>
  <c r="I230" i="15"/>
  <c r="I4" i="15"/>
  <c r="I186" i="15"/>
  <c r="I199" i="15"/>
  <c r="I190" i="15"/>
  <c r="I192" i="15"/>
  <c r="I193" i="15"/>
  <c r="I197" i="15"/>
  <c r="I201" i="15"/>
  <c r="I189" i="15"/>
  <c r="I195" i="15"/>
  <c r="I191" i="15"/>
  <c r="I194" i="15"/>
  <c r="I200" i="15"/>
  <c r="I188" i="15"/>
  <c r="I198" i="15"/>
  <c r="I185" i="15"/>
  <c r="I196" i="15"/>
  <c r="I187" i="15"/>
  <c r="I16" i="15"/>
  <c r="I28" i="15"/>
  <c r="I18" i="15"/>
  <c r="I3" i="15"/>
  <c r="I44" i="15"/>
  <c r="I97" i="15"/>
  <c r="I121" i="15"/>
  <c r="I218" i="15"/>
  <c r="I56" i="15"/>
  <c r="I7" i="15"/>
  <c r="I19" i="15"/>
  <c r="I31" i="15"/>
  <c r="I68" i="15"/>
  <c r="I255" i="15"/>
  <c r="I247" i="15"/>
  <c r="I235" i="15"/>
  <c r="I223" i="15"/>
  <c r="I211" i="15"/>
  <c r="I8" i="15"/>
  <c r="I20" i="15"/>
  <c r="I32" i="15"/>
  <c r="I246" i="15"/>
  <c r="I234" i="15"/>
  <c r="I222" i="15"/>
  <c r="I210" i="15"/>
  <c r="I183" i="15"/>
  <c r="I171" i="15"/>
  <c r="I159" i="15"/>
  <c r="I147" i="15"/>
  <c r="I135" i="15"/>
  <c r="I123" i="15"/>
  <c r="I80" i="15"/>
  <c r="I206" i="15"/>
  <c r="I108" i="15"/>
  <c r="I179" i="15"/>
  <c r="I167" i="15"/>
  <c r="I229" i="15"/>
  <c r="I113" i="15"/>
  <c r="I82" i="15"/>
  <c r="I34" i="15"/>
  <c r="I71" i="15"/>
  <c r="I11" i="15"/>
  <c r="I35" i="15"/>
  <c r="I48" i="15"/>
  <c r="I60" i="15"/>
  <c r="I72" i="15"/>
  <c r="I84" i="15"/>
  <c r="I92" i="15"/>
  <c r="I47" i="15"/>
  <c r="I83" i="15"/>
  <c r="I12" i="15"/>
  <c r="I24" i="15"/>
  <c r="I36" i="15"/>
  <c r="I58" i="15"/>
  <c r="I10" i="15"/>
  <c r="I59" i="15"/>
  <c r="I23" i="15"/>
  <c r="I50" i="15"/>
  <c r="I74" i="15"/>
  <c r="I143" i="15"/>
  <c r="I241" i="15"/>
  <c r="I217" i="15"/>
  <c r="I205" i="15"/>
  <c r="I26" i="15"/>
  <c r="I51" i="15"/>
  <c r="I75" i="15"/>
  <c r="I88" i="15"/>
  <c r="I240" i="15"/>
  <c r="I228" i="15"/>
  <c r="I216" i="15"/>
  <c r="I204" i="15"/>
  <c r="I155" i="15"/>
  <c r="I131" i="15"/>
  <c r="I63" i="15"/>
  <c r="I2" i="15"/>
  <c r="I15" i="15"/>
  <c r="I27" i="15"/>
  <c r="I39" i="15"/>
  <c r="I52" i="15"/>
  <c r="I64" i="15"/>
  <c r="I76" i="15"/>
  <c r="I258" i="15"/>
  <c r="I251" i="15"/>
  <c r="I239" i="15"/>
  <c r="J233" i="14"/>
  <c r="J263" i="14"/>
  <c r="J204" i="14"/>
  <c r="J216" i="14"/>
  <c r="J228" i="14"/>
  <c r="J235" i="14"/>
  <c r="J258" i="14"/>
  <c r="J206" i="14"/>
  <c r="J218" i="14"/>
  <c r="J238" i="14"/>
  <c r="J244" i="14"/>
  <c r="J245" i="14"/>
  <c r="J262" i="14"/>
  <c r="J269" i="14"/>
  <c r="J203" i="14"/>
  <c r="J209" i="14"/>
  <c r="J215" i="14"/>
  <c r="J221" i="14"/>
  <c r="J247" i="14"/>
  <c r="J236" i="14"/>
  <c r="J265" i="14"/>
  <c r="J224" i="14"/>
  <c r="J237" i="14"/>
  <c r="J239" i="14"/>
  <c r="J196" i="14"/>
  <c r="J227" i="14"/>
  <c r="J234" i="14"/>
  <c r="J240" i="14"/>
  <c r="J246" i="14"/>
  <c r="J197" i="14"/>
  <c r="J256" i="14"/>
  <c r="J270" i="14"/>
  <c r="J210" i="14"/>
  <c r="J222" i="14"/>
  <c r="J241" i="14"/>
  <c r="J242" i="14"/>
  <c r="J251" i="14"/>
  <c r="J200" i="14"/>
  <c r="J212" i="14"/>
  <c r="J230" i="14"/>
  <c r="J193" i="14"/>
  <c r="J243" i="14"/>
  <c r="J231" i="14"/>
  <c r="J202" i="14"/>
  <c r="J268" i="14"/>
  <c r="J267" i="14"/>
  <c r="J219" i="14"/>
  <c r="J250" i="14"/>
  <c r="J192" i="14"/>
  <c r="J229" i="14"/>
  <c r="J213" i="14"/>
  <c r="J248" i="14"/>
  <c r="J255" i="14"/>
  <c r="J214" i="14"/>
  <c r="J207" i="14"/>
  <c r="J225" i="14"/>
  <c r="J198" i="14"/>
  <c r="J201" i="14"/>
  <c r="J260" i="14"/>
  <c r="J217" i="14"/>
  <c r="J205" i="14"/>
  <c r="J223" i="14"/>
  <c r="J254" i="14"/>
  <c r="J253" i="14"/>
  <c r="J211" i="14"/>
  <c r="J261" i="14"/>
  <c r="J220" i="14"/>
  <c r="J208" i="14"/>
  <c r="J264" i="14"/>
  <c r="J199" i="14"/>
  <c r="J249" i="14"/>
  <c r="J266" i="14"/>
  <c r="J252" i="14"/>
  <c r="J259" i="14"/>
  <c r="J195" i="14"/>
  <c r="J194" i="14"/>
  <c r="J257" i="14"/>
  <c r="J232" i="14"/>
  <c r="J226" i="14"/>
  <c r="J176" i="14"/>
  <c r="J173" i="14"/>
  <c r="J185" i="14"/>
  <c r="J180" i="14"/>
  <c r="J179" i="14"/>
  <c r="J170" i="14"/>
  <c r="J184" i="14"/>
  <c r="J174" i="14"/>
  <c r="J187" i="14"/>
  <c r="J182" i="14"/>
  <c r="J178" i="14"/>
  <c r="J177" i="14"/>
  <c r="J169" i="14"/>
  <c r="J183" i="14"/>
  <c r="J181" i="14"/>
  <c r="J172" i="14"/>
  <c r="J186" i="14"/>
  <c r="J171" i="14"/>
  <c r="J175" i="14"/>
  <c r="J188" i="14"/>
  <c r="J70" i="14"/>
  <c r="J47" i="14"/>
  <c r="J35" i="14"/>
  <c r="J153" i="14"/>
  <c r="J117" i="14"/>
  <c r="J105" i="14"/>
  <c r="J93" i="14"/>
  <c r="J136" i="14"/>
  <c r="J88" i="14"/>
  <c r="J161" i="14"/>
  <c r="J160" i="14"/>
  <c r="J124" i="14"/>
  <c r="J112" i="14"/>
  <c r="J148" i="14"/>
  <c r="J100" i="14"/>
  <c r="J76" i="14"/>
  <c r="J78" i="14"/>
  <c r="J79" i="14"/>
  <c r="J80" i="14"/>
  <c r="J77" i="14"/>
  <c r="J162" i="14"/>
  <c r="J150" i="14"/>
  <c r="J138" i="14"/>
  <c r="J126" i="14"/>
  <c r="J114" i="14"/>
  <c r="J102" i="14"/>
  <c r="J90" i="14"/>
  <c r="J191" i="14"/>
  <c r="J164" i="14"/>
  <c r="J152" i="14"/>
  <c r="J92" i="14"/>
  <c r="J147" i="14"/>
  <c r="J135" i="14"/>
  <c r="J122" i="14"/>
  <c r="J110" i="14"/>
  <c r="J98" i="14"/>
  <c r="J23" i="14"/>
  <c r="J11" i="14"/>
  <c r="J55" i="14"/>
  <c r="J45" i="14"/>
  <c r="J31" i="14"/>
  <c r="J74" i="14"/>
  <c r="J52" i="14"/>
  <c r="J40" i="14"/>
  <c r="J28" i="14"/>
  <c r="J16" i="14"/>
  <c r="J73" i="14"/>
  <c r="J27" i="14"/>
  <c r="J15" i="14"/>
  <c r="J3" i="14"/>
  <c r="J43" i="14"/>
  <c r="J57" i="14"/>
  <c r="J67" i="14"/>
  <c r="J71" i="14"/>
  <c r="J61" i="14"/>
  <c r="J25" i="14"/>
  <c r="J157" i="14"/>
  <c r="J145" i="14"/>
  <c r="J133" i="14"/>
  <c r="J121" i="14"/>
  <c r="J109" i="14"/>
  <c r="J97" i="14"/>
  <c r="J85" i="14"/>
  <c r="J58" i="14"/>
  <c r="J46" i="14"/>
  <c r="J33" i="14"/>
  <c r="J21" i="14"/>
  <c r="J19" i="14"/>
  <c r="J7" i="14"/>
  <c r="J49" i="14"/>
  <c r="J37" i="14"/>
  <c r="J13" i="14"/>
  <c r="J123" i="14"/>
  <c r="J111" i="14"/>
  <c r="J99" i="14"/>
  <c r="J60" i="14"/>
  <c r="J48" i="14"/>
  <c r="J36" i="14"/>
  <c r="J24" i="14"/>
  <c r="J12" i="14"/>
  <c r="J83" i="14"/>
  <c r="G23" i="13"/>
  <c r="G36" i="13"/>
  <c r="G25" i="13"/>
  <c r="G41" i="13"/>
  <c r="G48" i="13"/>
  <c r="G29" i="13"/>
  <c r="G42" i="13"/>
  <c r="G49" i="13"/>
  <c r="G24" i="13"/>
  <c r="G37" i="13"/>
  <c r="G31" i="13"/>
  <c r="G44" i="13"/>
  <c r="G39" i="13"/>
  <c r="G47" i="13"/>
  <c r="G30" i="13"/>
  <c r="G43" i="13"/>
  <c r="G50" i="13"/>
  <c r="G38" i="13"/>
  <c r="G33" i="13"/>
  <c r="G32" i="13"/>
  <c r="G26" i="13"/>
  <c r="G40" i="13"/>
  <c r="G35" i="13"/>
  <c r="G45" i="13"/>
  <c r="G52" i="13"/>
  <c r="G27" i="13"/>
  <c r="G34" i="13"/>
  <c r="G46" i="13"/>
  <c r="G51" i="13"/>
  <c r="G28" i="13"/>
  <c r="G22" i="13"/>
  <c r="G98" i="13"/>
  <c r="G89" i="13"/>
  <c r="G94" i="13"/>
  <c r="G88" i="13"/>
  <c r="G95" i="13"/>
  <c r="G103" i="13"/>
  <c r="G106" i="13"/>
  <c r="G86" i="13"/>
  <c r="G96" i="13"/>
  <c r="G81" i="13"/>
  <c r="G92" i="13"/>
  <c r="G90" i="13"/>
  <c r="G85" i="13"/>
  <c r="G93" i="13"/>
  <c r="G83" i="13"/>
  <c r="G84" i="13"/>
  <c r="G87" i="13"/>
  <c r="G105" i="13"/>
  <c r="G101" i="13"/>
  <c r="G102" i="13"/>
  <c r="G100" i="13"/>
  <c r="G104" i="13"/>
  <c r="G97" i="13"/>
  <c r="G91" i="13"/>
  <c r="G99" i="13"/>
  <c r="G82" i="13"/>
  <c r="G54" i="13"/>
  <c r="G58" i="13"/>
  <c r="G74" i="13"/>
  <c r="G69" i="13"/>
  <c r="G16" i="13"/>
  <c r="G60" i="13"/>
  <c r="G67" i="13"/>
  <c r="G7" i="13"/>
  <c r="G75" i="13"/>
  <c r="G55" i="13"/>
  <c r="G11" i="13"/>
  <c r="G6" i="13"/>
  <c r="G53" i="13"/>
  <c r="G13" i="13"/>
  <c r="G19" i="13"/>
  <c r="G71" i="13"/>
  <c r="G64" i="13"/>
  <c r="G79" i="13"/>
  <c r="G20" i="13"/>
  <c r="G80" i="13"/>
  <c r="G66" i="13"/>
  <c r="G15" i="13"/>
  <c r="G76" i="13"/>
  <c r="G17" i="13"/>
  <c r="G65" i="13"/>
  <c r="G62" i="13"/>
  <c r="G73" i="13"/>
  <c r="G70" i="13"/>
  <c r="G61" i="13"/>
  <c r="G59" i="13"/>
  <c r="G78" i="13"/>
  <c r="G10" i="13"/>
  <c r="G2" i="13"/>
  <c r="G18" i="13"/>
  <c r="G68" i="13"/>
  <c r="G72" i="13"/>
  <c r="G4" i="13"/>
  <c r="G12" i="13"/>
  <c r="G14" i="13"/>
  <c r="G63" i="13"/>
  <c r="G57" i="13"/>
  <c r="G9" i="13"/>
  <c r="G3" i="13"/>
  <c r="G77" i="13"/>
  <c r="G5" i="13"/>
  <c r="G8" i="13"/>
  <c r="G21" i="13"/>
  <c r="G56" i="13"/>
  <c r="G109" i="13"/>
  <c r="J149" i="14"/>
  <c r="J137" i="14"/>
  <c r="J125" i="14"/>
  <c r="J113" i="14"/>
  <c r="J101" i="14"/>
  <c r="J89" i="14"/>
  <c r="J146" i="14"/>
  <c r="J116" i="14"/>
  <c r="J87" i="14"/>
  <c r="J140" i="14"/>
  <c r="J141" i="14"/>
  <c r="J86" i="14"/>
  <c r="J44" i="14"/>
  <c r="J8" i="14"/>
  <c r="J32" i="14"/>
  <c r="J68" i="14"/>
  <c r="J20" i="14"/>
  <c r="J56" i="14"/>
  <c r="J2" i="14"/>
  <c r="J26" i="14"/>
  <c r="J50" i="14"/>
  <c r="J72" i="14"/>
  <c r="J14" i="14"/>
  <c r="J38" i="14"/>
  <c r="J62" i="14"/>
  <c r="J51" i="14"/>
  <c r="J22" i="14"/>
  <c r="J165" i="14"/>
  <c r="J156" i="14"/>
  <c r="J120" i="14"/>
  <c r="J84" i="14"/>
  <c r="J134" i="14"/>
  <c r="J104" i="14"/>
  <c r="J132" i="14"/>
  <c r="J167" i="14"/>
  <c r="J143" i="14"/>
  <c r="J107" i="14"/>
  <c r="J154" i="14"/>
  <c r="J118" i="14"/>
  <c r="J106" i="14"/>
  <c r="J158" i="14"/>
  <c r="I103" i="15"/>
  <c r="J66" i="14"/>
  <c r="J54" i="14"/>
  <c r="J42" i="14"/>
  <c r="J30" i="14"/>
  <c r="J18" i="14"/>
  <c r="J6" i="14"/>
  <c r="J69" i="14"/>
  <c r="J39" i="14"/>
  <c r="J10" i="14"/>
  <c r="J168" i="14"/>
  <c r="J108" i="14"/>
  <c r="J119" i="14"/>
  <c r="J159" i="14"/>
  <c r="I114" i="15"/>
  <c r="I178" i="15"/>
  <c r="I154" i="15"/>
  <c r="I142" i="15"/>
  <c r="J166" i="14"/>
  <c r="J130" i="14"/>
  <c r="J94" i="14"/>
  <c r="I115" i="15"/>
  <c r="I177" i="15"/>
  <c r="I153" i="15"/>
  <c r="J75" i="14"/>
  <c r="J65" i="14"/>
  <c r="J53" i="14"/>
  <c r="J41" i="14"/>
  <c r="J29" i="14"/>
  <c r="J17" i="14"/>
  <c r="J5" i="14"/>
  <c r="J64" i="14"/>
  <c r="J9" i="14"/>
  <c r="J144" i="14"/>
  <c r="J96" i="14"/>
  <c r="J155" i="14"/>
  <c r="J131" i="14"/>
  <c r="J95" i="14"/>
  <c r="J129" i="14"/>
  <c r="I102" i="15"/>
  <c r="I166" i="15"/>
  <c r="I130" i="15"/>
  <c r="J142" i="14"/>
  <c r="J128" i="14"/>
  <c r="I129" i="15"/>
  <c r="J163" i="14"/>
  <c r="J151" i="14"/>
  <c r="J139" i="14"/>
  <c r="J127" i="14"/>
  <c r="J115" i="14"/>
  <c r="J103" i="14"/>
  <c r="J91" i="14"/>
  <c r="J63" i="14"/>
  <c r="J34" i="14"/>
  <c r="J4" i="14"/>
  <c r="I110" i="15"/>
  <c r="I245" i="15"/>
  <c r="I221" i="15"/>
  <c r="I182" i="15"/>
  <c r="I158" i="15"/>
  <c r="I134" i="15"/>
  <c r="I99" i="15"/>
  <c r="I111" i="15"/>
  <c r="I254" i="15"/>
  <c r="I244" i="15"/>
  <c r="I232" i="15"/>
  <c r="I220" i="15"/>
  <c r="I208" i="15"/>
  <c r="I169" i="15"/>
  <c r="I145" i="15"/>
  <c r="I98" i="15"/>
  <c r="I122" i="15"/>
  <c r="I233" i="15"/>
  <c r="I209" i="15"/>
  <c r="I170" i="15"/>
  <c r="I146" i="15"/>
  <c r="I253" i="15"/>
  <c r="I243" i="15"/>
  <c r="I231" i="15"/>
  <c r="I219" i="15"/>
  <c r="I207" i="15"/>
  <c r="I227" i="15"/>
  <c r="I90" i="15"/>
  <c r="I105" i="15"/>
  <c r="I257" i="15"/>
  <c r="I250" i="15"/>
  <c r="I238" i="15"/>
  <c r="I226" i="15"/>
  <c r="I214" i="15"/>
  <c r="I175" i="15"/>
  <c r="I163" i="15"/>
  <c r="I151" i="15"/>
  <c r="I139" i="15"/>
  <c r="I127" i="15"/>
  <c r="I42" i="15"/>
  <c r="I66" i="15"/>
  <c r="I91" i="15"/>
  <c r="I106" i="15"/>
  <c r="I118" i="15"/>
  <c r="I249" i="15"/>
  <c r="I237" i="15"/>
  <c r="I225" i="15"/>
  <c r="I213" i="15"/>
  <c r="I174" i="15"/>
  <c r="I162" i="15"/>
  <c r="I150" i="15"/>
  <c r="I138" i="15"/>
  <c r="I126" i="15"/>
  <c r="I215" i="15"/>
  <c r="I43" i="15"/>
  <c r="I55" i="15"/>
  <c r="I67" i="15"/>
  <c r="I79" i="15"/>
  <c r="I107" i="15"/>
  <c r="I119" i="15"/>
  <c r="I256" i="15"/>
  <c r="I248" i="15"/>
  <c r="I236" i="15"/>
  <c r="I224" i="15"/>
  <c r="I212" i="15"/>
  <c r="I161" i="15"/>
  <c r="I137" i="15"/>
  <c r="I100" i="15"/>
  <c r="I5" i="15"/>
  <c r="I184" i="15"/>
  <c r="I176" i="15"/>
  <c r="I168" i="15"/>
  <c r="I160" i="15"/>
  <c r="I152" i="15"/>
  <c r="I144" i="15"/>
  <c r="I136" i="15"/>
  <c r="I128" i="15"/>
  <c r="I120" i="15"/>
  <c r="I112" i="15"/>
  <c r="I104" i="15"/>
  <c r="I181" i="15"/>
  <c r="I173" i="15"/>
  <c r="I165" i="15"/>
  <c r="I157" i="15"/>
  <c r="I149" i="15"/>
  <c r="I141" i="15"/>
  <c r="I133" i="15"/>
  <c r="I125" i="15"/>
  <c r="I117" i="15"/>
  <c r="I109" i="15"/>
  <c r="I101" i="15"/>
  <c r="I180" i="15"/>
  <c r="I172" i="15"/>
  <c r="I164" i="15"/>
  <c r="I156" i="15"/>
  <c r="I148" i="15"/>
  <c r="I140" i="15"/>
  <c r="I132" i="15"/>
  <c r="I124" i="15"/>
  <c r="I116" i="15"/>
  <c r="I89" i="15"/>
  <c r="I81" i="15"/>
  <c r="I73" i="15"/>
  <c r="I65" i="15"/>
  <c r="I57" i="15"/>
  <c r="I49" i="15"/>
  <c r="I41" i="15"/>
  <c r="I33" i="15"/>
  <c r="I25" i="15"/>
  <c r="I17" i="15"/>
  <c r="I9" i="15"/>
  <c r="I86" i="15"/>
  <c r="I78" i="15"/>
  <c r="I70" i="15"/>
  <c r="I62" i="15"/>
  <c r="I54" i="15"/>
  <c r="I46" i="15"/>
  <c r="I38" i="15"/>
  <c r="I30" i="15"/>
  <c r="I22" i="15"/>
  <c r="I14" i="15"/>
  <c r="I6" i="15"/>
  <c r="I85" i="15"/>
  <c r="I77" i="15"/>
  <c r="I69" i="15"/>
  <c r="I61" i="15"/>
  <c r="I53" i="15"/>
  <c r="I45" i="15"/>
  <c r="I37" i="15"/>
  <c r="I29" i="15"/>
  <c r="I21" i="15"/>
  <c r="I13" i="15"/>
  <c r="J259" i="15" l="1"/>
  <c r="J202" i="15"/>
  <c r="J94" i="15"/>
  <c r="B11" i="4"/>
  <c r="K189" i="14"/>
  <c r="B10" i="4" s="1"/>
  <c r="K81" i="14"/>
  <c r="B9" i="4" s="1"/>
  <c r="H107" i="13"/>
  <c r="B6" i="4" s="1"/>
  <c r="B8" i="4"/>
  <c r="H223" i="13"/>
  <c r="B7" i="4" s="1"/>
  <c r="C11" i="4" l="1"/>
  <c r="C8" i="4"/>
  <c r="C5" i="4"/>
  <c r="B16" i="4"/>
  <c r="C18" i="4" s="1"/>
  <c r="C14" i="4"/>
</calcChain>
</file>

<file path=xl/sharedStrings.xml><?xml version="1.0" encoding="utf-8"?>
<sst xmlns="http://schemas.openxmlformats.org/spreadsheetml/2006/main" count="14834" uniqueCount="1135">
  <si>
    <t xml:space="preserve">GEN 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</si>
  <si>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</si>
  <si>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</si>
  <si>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</si>
  <si>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</si>
  <si>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</si>
  <si>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</si>
  <si>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</si>
  <si>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</si>
  <si>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</si>
  <si>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</si>
  <si>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</si>
  <si>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</si>
  <si>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SAINT GEORGE EURO SERVICE KFT</t>
  </si>
  <si>
    <t>TIM SPA</t>
  </si>
  <si>
    <t>UDINESE SERVIZI E FORNITURE SNC</t>
  </si>
  <si>
    <t>KUWAIT PETROLEUM ITALIA SPA</t>
  </si>
  <si>
    <t>RENTOKIL INITIAL ITALIA S.P.A.</t>
  </si>
  <si>
    <t>MATERA E GIUST STUDIO LEGALE ASSOCIATO</t>
  </si>
  <si>
    <t>RETE FERROVIARIA ITALIANA SPA</t>
  </si>
  <si>
    <t>MP &amp; AT STUDIO ASSOCIATO</t>
  </si>
  <si>
    <t>ASQ SINERGIE SRL</t>
  </si>
  <si>
    <t>CANTARIN F.LLI SRL</t>
  </si>
  <si>
    <t>CH&amp;F BERTOLINI S.R.L.</t>
  </si>
  <si>
    <t>PEGASO SERVICE SRL</t>
  </si>
  <si>
    <t>ED IMPIANTI COSTRUZIONI TECNOLOGICHE SRL</t>
  </si>
  <si>
    <t>SATI DI RAVALICO MARIO</t>
  </si>
  <si>
    <t>OFFICINE FRIUL GORIZIANE SCRL</t>
  </si>
  <si>
    <t>TCR SNC di Zimolo Cristina e C.</t>
  </si>
  <si>
    <t>RENT SRL</t>
  </si>
  <si>
    <t>GALLO WALTER SRL</t>
  </si>
  <si>
    <t>VEGA FORMAZIONE SRL - SOCIO UNICO</t>
  </si>
  <si>
    <t>VEDETTA 2 MONDIALPOL SPA</t>
  </si>
  <si>
    <t>BLU SERVICE SRL</t>
  </si>
  <si>
    <t>ELETTROVENETA SPA UNIPERSONALE</t>
  </si>
  <si>
    <t>ERGON SRL</t>
  </si>
  <si>
    <t>IRIDEOS S.p.a.</t>
  </si>
  <si>
    <t>ORME SRL</t>
  </si>
  <si>
    <t>STUDIO MEDICO BOSCO &amp; TOTIS</t>
  </si>
  <si>
    <t>Nexi Payments SpA</t>
  </si>
  <si>
    <t>CAUDEK MARCO e C. SNC</t>
  </si>
  <si>
    <t>TRATTORIA "DA PAOLA" di Marusic Nicol</t>
  </si>
  <si>
    <t>ADECCO ITALIA SPA</t>
  </si>
  <si>
    <t>IMMOBILIARE.IT SPA</t>
  </si>
  <si>
    <t>GRANAROLO SPA</t>
  </si>
  <si>
    <t>GOOGLE IRELAND LIMITED</t>
  </si>
  <si>
    <t>VIVO FRIULI VENEZIA GIULIA S.P.A.</t>
  </si>
  <si>
    <t>MYO SPA</t>
  </si>
  <si>
    <t>VECAR srl</t>
  </si>
  <si>
    <t>MAXICARTA SRL</t>
  </si>
  <si>
    <t>ZUCCHETTI SPA AD AZIONISTA UNICO</t>
  </si>
  <si>
    <t>TELEPASS SPA</t>
  </si>
  <si>
    <t>COPYGRAPH S.N.C. DI F.FRANDOLI &amp; G. TEDDE</t>
  </si>
  <si>
    <t>DEL TORRE SRL</t>
  </si>
  <si>
    <t>IRISACQUA SRL</t>
  </si>
  <si>
    <t>ZUDEK SRL</t>
  </si>
  <si>
    <t>TECNESS SRL</t>
  </si>
  <si>
    <t>TECNOCOOP Soc.Coop</t>
  </si>
  <si>
    <t>SCHINDLER SPA</t>
  </si>
  <si>
    <t>Enel Energia S.p.A.</t>
  </si>
  <si>
    <t>A.MANZONI &amp; C. SPA</t>
  </si>
  <si>
    <t>AUTOVIE VENETE S.P.A.</t>
  </si>
  <si>
    <t>GSE SPA GESTORE DEI SERVIZI ENERGETICI</t>
  </si>
  <si>
    <t>DONOLATO F. DUGO R. STUDIO LEG.ASS.</t>
  </si>
  <si>
    <t>MARE SNC</t>
  </si>
  <si>
    <t>SAMMONTANA SPA</t>
  </si>
  <si>
    <t>INNOLVA SPA</t>
  </si>
  <si>
    <t>CENTRO UFFICIO DI ANTONINI MANLIO</t>
  </si>
  <si>
    <t>ECOLINE ANTICORROSION DIVISION SRL</t>
  </si>
  <si>
    <t>CODING SRL</t>
  </si>
  <si>
    <t>CARR SERVICE SRL</t>
  </si>
  <si>
    <t>PNNUMDOC</t>
  </si>
  <si>
    <t>DATREG</t>
  </si>
  <si>
    <t>IMPAVE</t>
  </si>
  <si>
    <t>IMPDAR</t>
  </si>
  <si>
    <t>AUTOSTRADE PER L'ITALIA SPA</t>
  </si>
  <si>
    <t>ISOL.ME.CAR. SRL</t>
  </si>
  <si>
    <t>ENI PLENITUDE SPA</t>
  </si>
  <si>
    <t>RAI RADIO TELEVISIONE ITALIANA</t>
  </si>
  <si>
    <t>ESPORG VZW</t>
  </si>
  <si>
    <t>TECNOPROGETTI SRL</t>
  </si>
  <si>
    <t>JUNGHEINRICH ITALIA SRL</t>
  </si>
  <si>
    <t>SCADENZA</t>
  </si>
  <si>
    <t>FORNITORE</t>
  </si>
  <si>
    <t>LAPOVICH ANGELO</t>
  </si>
  <si>
    <t>ARUBA SPA</t>
  </si>
  <si>
    <t>RUBIX SPA</t>
  </si>
  <si>
    <t>SIAE SOC. ITALIANA AUTORI EDITORI</t>
  </si>
  <si>
    <t>META PLATFORMS IRELAND LIMITED</t>
  </si>
  <si>
    <t>I3 STUDIO S.R.L.</t>
  </si>
  <si>
    <t>COSPER SNC</t>
  </si>
  <si>
    <t>NARDINI &amp; BASSO SNC</t>
  </si>
  <si>
    <t>NOLGI PIETRO SNC</t>
  </si>
  <si>
    <t>LINDE MATERIAL HANDLING ITALIA SPA</t>
  </si>
  <si>
    <t>Pittarello S.p.A.</t>
  </si>
  <si>
    <t>Intesa Sanpaolo S.p.A.</t>
  </si>
  <si>
    <t>LUCIANI ANDREA IMPR.EDILE</t>
  </si>
  <si>
    <t>ARIES SOC.CONS.R.L</t>
  </si>
  <si>
    <t>PERTOT S.R.L. ECOLOGIA / SERVIZI</t>
  </si>
  <si>
    <t>ITALIAONLINE SPA</t>
  </si>
  <si>
    <t>STUDIO PODGORNIK S.R.L.</t>
  </si>
  <si>
    <t>Ottimax Italia Spa</t>
  </si>
  <si>
    <t>LIBERAMENTE SRL</t>
  </si>
  <si>
    <t>MALIC MARINO SCAVI</t>
  </si>
  <si>
    <t>SINTESI SRL</t>
  </si>
  <si>
    <t>MILANESI LUCA ING.</t>
  </si>
  <si>
    <t>KLIMAINNOVATION SRL</t>
  </si>
  <si>
    <t>LONI PEK DOO</t>
  </si>
  <si>
    <t>VERIFICA - S.P.A.</t>
  </si>
  <si>
    <t>TULISSO DOTT.SSA FEDERICA</t>
  </si>
  <si>
    <t>DIGITALPA SRL</t>
  </si>
  <si>
    <t>FRIUL FRIGO SRL</t>
  </si>
  <si>
    <t>TERMOIDRAULICA QUADRIGLIO SRL</t>
  </si>
  <si>
    <t>CLINAMEN DOO</t>
  </si>
  <si>
    <t>SOCIETA' BILANCIAI S.r.l.</t>
  </si>
  <si>
    <t>DIGIT SRL</t>
  </si>
  <si>
    <t>PTDATSCA</t>
  </si>
  <si>
    <t>ANDESCRI</t>
  </si>
  <si>
    <t>PUNKTONE</t>
  </si>
  <si>
    <t>PUJA FABRIZIO</t>
  </si>
  <si>
    <t>OFFICINA DEL CARRELLO</t>
  </si>
  <si>
    <t>AUTORIPARAZIONI VIDOZ STEFANO</t>
  </si>
  <si>
    <t>CONTEA SOC. COOPERATIVA SOCIALE ONLUS</t>
  </si>
  <si>
    <t>AGENZIA DELLE DOGANE</t>
  </si>
  <si>
    <t>TEKNOSERVICE SRL</t>
  </si>
  <si>
    <t>FORMINDUSTRIA CONS. FORMAZ. P. IND. FVG</t>
  </si>
  <si>
    <t>TIEPOLO SRL SOC.UNIPERSONALE</t>
  </si>
  <si>
    <t>ENFAP ENT. NAZ. FORMAZ. E ADDR. PROFESS</t>
  </si>
  <si>
    <t>COLOMBARO SNC</t>
  </si>
  <si>
    <t>MAGGIOLI SPA</t>
  </si>
  <si>
    <t>MAIND SRL</t>
  </si>
  <si>
    <t>Monfalascensori di Polensig G. e C. s.n.c.</t>
  </si>
  <si>
    <t>TUV ITALIA S.R.L.</t>
  </si>
  <si>
    <t>tot.</t>
  </si>
  <si>
    <t>TIPCON</t>
  </si>
  <si>
    <t>CODCON</t>
  </si>
  <si>
    <t>ORDINE</t>
  </si>
  <si>
    <t>DATSCA</t>
  </si>
  <si>
    <t>NUMPAR</t>
  </si>
  <si>
    <t>CODVAL</t>
  </si>
  <si>
    <t>FLCRSA</t>
  </si>
  <si>
    <t>SIMVAL</t>
  </si>
  <si>
    <t>DECVAL</t>
  </si>
  <si>
    <t>MODPAG</t>
  </si>
  <si>
    <t>NUMDOC</t>
  </si>
  <si>
    <t>ALFDOC</t>
  </si>
  <si>
    <t>DATDOC</t>
  </si>
  <si>
    <t>FLSOSP</t>
  </si>
  <si>
    <t>DESCON</t>
  </si>
  <si>
    <t>INDIRI</t>
  </si>
  <si>
    <t>LOCALI</t>
  </si>
  <si>
    <t>CAPCLF</t>
  </si>
  <si>
    <t>PROVIN</t>
  </si>
  <si>
    <t>VALCLF</t>
  </si>
  <si>
    <t>SIMCLF</t>
  </si>
  <si>
    <t>ARRCLF</t>
  </si>
  <si>
    <t>TOTIMP</t>
  </si>
  <si>
    <t>CAOAPP</t>
  </si>
  <si>
    <t>PTSERIAL</t>
  </si>
  <si>
    <t>PTFLRAGG</t>
  </si>
  <si>
    <t>SEGNO</t>
  </si>
  <si>
    <t>FLINDI</t>
  </si>
  <si>
    <t>PTROWORD</t>
  </si>
  <si>
    <t>CPROWNUM</t>
  </si>
  <si>
    <t>BANAPP</t>
  </si>
  <si>
    <t>BANNOS</t>
  </si>
  <si>
    <t>CAOVAL</t>
  </si>
  <si>
    <t>CAOAPE</t>
  </si>
  <si>
    <t>NUMPRO</t>
  </si>
  <si>
    <t>BANFIL</t>
  </si>
  <si>
    <t>FLRAGG</t>
  </si>
  <si>
    <t>FLDAVE</t>
  </si>
  <si>
    <t>CODCAU</t>
  </si>
  <si>
    <t>MPDESCRI</t>
  </si>
  <si>
    <t>RAGSOC</t>
  </si>
  <si>
    <t>PTNUMPAR</t>
  </si>
  <si>
    <t>CODAGE</t>
  </si>
  <si>
    <t>TOTDAR</t>
  </si>
  <si>
    <t>TOTAVE</t>
  </si>
  <si>
    <t>DESAGE</t>
  </si>
  <si>
    <t>F</t>
  </si>
  <si>
    <t>S</t>
  </si>
  <si>
    <t>EUR</t>
  </si>
  <si>
    <t>RIMESSA</t>
  </si>
  <si>
    <t>GORIZIA</t>
  </si>
  <si>
    <t>GO</t>
  </si>
  <si>
    <t>D</t>
  </si>
  <si>
    <t>Partite sprovviste di agente</t>
  </si>
  <si>
    <t>C</t>
  </si>
  <si>
    <t>A</t>
  </si>
  <si>
    <t>/  /     : :</t>
  </si>
  <si>
    <t>BONIFICO</t>
  </si>
  <si>
    <t>BONIFICO BANCARIO</t>
  </si>
  <si>
    <t>VIA MONZA N.1</t>
  </si>
  <si>
    <t>CONCOREZZO</t>
  </si>
  <si>
    <t>MI</t>
  </si>
  <si>
    <t>R.I.D.</t>
  </si>
  <si>
    <t>ROMA</t>
  </si>
  <si>
    <t>RM</t>
  </si>
  <si>
    <t>RIMESSA A MEZZO RID</t>
  </si>
  <si>
    <t>VE</t>
  </si>
  <si>
    <t>RIBA</t>
  </si>
  <si>
    <t>RIMESSA A MEZZO RIBA</t>
  </si>
  <si>
    <t>VIA III ARMATA 7</t>
  </si>
  <si>
    <t>P.LE MEDAGLIE D'ORO 11/A</t>
  </si>
  <si>
    <t>TRIESTE</t>
  </si>
  <si>
    <t>TS</t>
  </si>
  <si>
    <t>VIA DEL MARE 65</t>
  </si>
  <si>
    <t>POMEZIA</t>
  </si>
  <si>
    <t>X</t>
  </si>
  <si>
    <t>VIA GAETANO NEGRI N. 1</t>
  </si>
  <si>
    <t>MILANO</t>
  </si>
  <si>
    <t>UD</t>
  </si>
  <si>
    <t>PRADAMANO</t>
  </si>
  <si>
    <t>GRUPPO ILLIRIA SPA</t>
  </si>
  <si>
    <t>UDINE</t>
  </si>
  <si>
    <t>VIA GARZAROLLI 208/A</t>
  </si>
  <si>
    <t>FPR</t>
  </si>
  <si>
    <t>T</t>
  </si>
  <si>
    <t>VIA RESSEL N. 13</t>
  </si>
  <si>
    <t>PN</t>
  </si>
  <si>
    <t>M</t>
  </si>
  <si>
    <t>TAVAGNACCO</t>
  </si>
  <si>
    <t>VIA SALT 48/1</t>
  </si>
  <si>
    <t>REMANZACCO</t>
  </si>
  <si>
    <t>VIA BERGAMINI 50</t>
  </si>
  <si>
    <t>IT</t>
  </si>
  <si>
    <t>STRADA PER I LAGHETTI N. 9-I</t>
  </si>
  <si>
    <t>Muggia</t>
  </si>
  <si>
    <t>VIA SANTARCANGIOLESE, 6</t>
  </si>
  <si>
    <t>TORRIANA</t>
  </si>
  <si>
    <t>RN</t>
  </si>
  <si>
    <t>Piazza Diaz 2</t>
  </si>
  <si>
    <t>VIA BEORCHIA, 10</t>
  </si>
  <si>
    <t>PASIAN DI PRATO</t>
  </si>
  <si>
    <t>VIALE MARESCIALLO PILSUDSKI N. 92</t>
  </si>
  <si>
    <t>E</t>
  </si>
  <si>
    <t>BLARASIN PER. IND. PAOLO</t>
  </si>
  <si>
    <t>VIA DE COCULE 8</t>
  </si>
  <si>
    <t>BUJA</t>
  </si>
  <si>
    <t>PJ</t>
  </si>
  <si>
    <t>VIALE DELL'OCEANO INDIANO N. 13</t>
  </si>
  <si>
    <t>AUTO SECURIT ZRL ELEKTRONIKAI VAGYONVEDE</t>
  </si>
  <si>
    <t>VIA ADRIATICA N. 266/268</t>
  </si>
  <si>
    <t>FRAZ.BASALDELLA - CAMPOFORMIDO</t>
  </si>
  <si>
    <t>III KORZER 241-2</t>
  </si>
  <si>
    <t>ROSZKE</t>
  </si>
  <si>
    <t>HU78117</t>
  </si>
  <si>
    <t>MERCITALIA RAIL SRL</t>
  </si>
  <si>
    <t>VIA DEL LUGUZZONE N. 3</t>
  </si>
  <si>
    <t>BUGUGGIATE</t>
  </si>
  <si>
    <t>VA</t>
  </si>
  <si>
    <t>VIA D'ARONCO N. 1</t>
  </si>
  <si>
    <t>BASILIANO</t>
  </si>
  <si>
    <t>PIAZZA VANONI N. 1</t>
  </si>
  <si>
    <t>SAN DONATO MILANESE</t>
  </si>
  <si>
    <t>VIA MALIGNANI N. 14</t>
  </si>
  <si>
    <t>CERVIGNANO DEL FRIULI</t>
  </si>
  <si>
    <t>VIA CADRIANO N. 27/2</t>
  </si>
  <si>
    <t>BOLOGNA</t>
  </si>
  <si>
    <t>BO</t>
  </si>
  <si>
    <t>VIA CAVALIERI DI VITTORIO VENETO N.</t>
  </si>
  <si>
    <t>POCENIA</t>
  </si>
  <si>
    <t>VIA S. GIACOMO, 52</t>
  </si>
  <si>
    <t>PORTOGRUARO</t>
  </si>
  <si>
    <t>OREB SISTEMI INDUSTRIALI SRL</t>
  </si>
  <si>
    <t>VIA CRISPI  N. 7</t>
  </si>
  <si>
    <t>VIALE BODIO N. 37</t>
  </si>
  <si>
    <t>VIALE REGINA MARGHERITA N. 125</t>
  </si>
  <si>
    <t>VIA TOSCO ROMAGNOLA N. 56</t>
  </si>
  <si>
    <t>EMPOLI</t>
  </si>
  <si>
    <t>EM</t>
  </si>
  <si>
    <t>MONFALCONE</t>
  </si>
  <si>
    <t>Via Grado 82</t>
  </si>
  <si>
    <t>PRICEWATERHOUSECOOPERS SPA</t>
  </si>
  <si>
    <t>PUBLISERVICE DI MULLONI IVANO</t>
  </si>
  <si>
    <t>U</t>
  </si>
  <si>
    <t>PASTICCERIA CIDIN DI CIDIN EDDO</t>
  </si>
  <si>
    <t>T. &amp; B. E ASSOCIATI</t>
  </si>
  <si>
    <t>MOGNON EMANUELE</t>
  </si>
  <si>
    <t>AcegasApsAmga S.p.A.</t>
  </si>
  <si>
    <t>NEW ECO SRL</t>
  </si>
  <si>
    <t>CULOT ALESSANDRO</t>
  </si>
  <si>
    <t>ORO CAFFE' SRL A SOCIO UNICO</t>
  </si>
  <si>
    <t>VIA PERUGIA N.6</t>
  </si>
  <si>
    <t>FALCHI PICCHINESI ROSA</t>
  </si>
  <si>
    <t>BIGATTON CATERINA</t>
  </si>
  <si>
    <t>IN.AR.CO. SRL</t>
  </si>
  <si>
    <t>ADAMIC ELISA</t>
  </si>
  <si>
    <t>STUDIO MOSETTI COMPAGNONE ASS. PROFESSIONALE</t>
  </si>
  <si>
    <t>FORMEDIL GORIZIA</t>
  </si>
  <si>
    <t>PERIC ALDO</t>
  </si>
  <si>
    <t>GEATTI ARNALDO SRL</t>
  </si>
  <si>
    <t>STUDIO MARTINI INGEGNERIA SRL</t>
  </si>
  <si>
    <t>PA</t>
  </si>
  <si>
    <t>RL CONSULTING SRL</t>
  </si>
  <si>
    <t>DKV EURO SERVICE GMBH</t>
  </si>
  <si>
    <t>BALCKE - DURR - ALLEE</t>
  </si>
  <si>
    <t>TìRATINGEN</t>
  </si>
  <si>
    <t>01/01/2023</t>
  </si>
  <si>
    <t>01/02/2023</t>
  </si>
  <si>
    <t>01/03/2023</t>
  </si>
  <si>
    <t>02/01/2023</t>
  </si>
  <si>
    <t>02/02/2023</t>
  </si>
  <si>
    <t>02/03/2023</t>
  </si>
  <si>
    <t>03/02/2023</t>
  </si>
  <si>
    <t>03/03/2023</t>
  </si>
  <si>
    <t>04/01/2023</t>
  </si>
  <si>
    <t>06/03/2023</t>
  </si>
  <si>
    <t>09/03/2023</t>
  </si>
  <si>
    <t>10/02/2023</t>
  </si>
  <si>
    <t>12/01/2023</t>
  </si>
  <si>
    <t>12/02/2023</t>
  </si>
  <si>
    <t>13/03/2023</t>
  </si>
  <si>
    <t>14/02/2023</t>
  </si>
  <si>
    <t>14/03/2023</t>
  </si>
  <si>
    <t>15/01/2023</t>
  </si>
  <si>
    <t>15/03/2023</t>
  </si>
  <si>
    <t>16/02/2023</t>
  </si>
  <si>
    <t>16/03/2023</t>
  </si>
  <si>
    <t>17/02/2023</t>
  </si>
  <si>
    <t>17/03/2023</t>
  </si>
  <si>
    <t>18/01/2023</t>
  </si>
  <si>
    <t>19/01/2023</t>
  </si>
  <si>
    <t>21/03/2023</t>
  </si>
  <si>
    <t>22/02/2023</t>
  </si>
  <si>
    <t>23/02/2023</t>
  </si>
  <si>
    <t>23/03/2023</t>
  </si>
  <si>
    <t>24/01/2023</t>
  </si>
  <si>
    <t>25/02/2023</t>
  </si>
  <si>
    <t>27/01/2023</t>
  </si>
  <si>
    <t>27/02/2023</t>
  </si>
  <si>
    <t>27/03/2023</t>
  </si>
  <si>
    <t>28/01/2023</t>
  </si>
  <si>
    <t>28/02/2023</t>
  </si>
  <si>
    <t>28/03/2023</t>
  </si>
  <si>
    <t>29/01/2023</t>
  </si>
  <si>
    <t>29/03/2023</t>
  </si>
  <si>
    <t>30/01/2023</t>
  </si>
  <si>
    <t>30/03/2023</t>
  </si>
  <si>
    <t>31/01/2023</t>
  </si>
  <si>
    <t>31/03/2023</t>
  </si>
  <si>
    <t>31/12/2022</t>
  </si>
  <si>
    <t>10/01/2023</t>
  </si>
  <si>
    <t>07/03/2023</t>
  </si>
  <si>
    <t>10/03/2023</t>
  </si>
  <si>
    <t>25/01/2023</t>
  </si>
  <si>
    <t>11/01/2023</t>
  </si>
  <si>
    <t>20/02/2023</t>
  </si>
  <si>
    <t>13/02/2023</t>
  </si>
  <si>
    <t>16/01/2023</t>
  </si>
  <si>
    <t>30/12/2022</t>
  </si>
  <si>
    <t>30/11/2022</t>
  </si>
  <si>
    <t>06/02/2023</t>
  </si>
  <si>
    <t>21/02/2023</t>
  </si>
  <si>
    <t>03/01/2023</t>
  </si>
  <si>
    <t>27/12/2022</t>
  </si>
  <si>
    <t>17/01/2023</t>
  </si>
  <si>
    <t>07/11/2022</t>
  </si>
  <si>
    <t>29/12/2022</t>
  </si>
  <si>
    <t>17/11/2022</t>
  </si>
  <si>
    <t>24/11/2022</t>
  </si>
  <si>
    <t>07/12/2022</t>
  </si>
  <si>
    <t>12/12/2022</t>
  </si>
  <si>
    <t>09/02/2023</t>
  </si>
  <si>
    <t>29/11/2022</t>
  </si>
  <si>
    <t>21/11/2022</t>
  </si>
  <si>
    <t>20/12/2022</t>
  </si>
  <si>
    <t>11/02/2023</t>
  </si>
  <si>
    <t>03/11/2022</t>
  </si>
  <si>
    <t>22/12/2022</t>
  </si>
  <si>
    <t>28/10/2022</t>
  </si>
  <si>
    <t>13/12/2022</t>
  </si>
  <si>
    <t>20/01/2023</t>
  </si>
  <si>
    <t>23/01/2023</t>
  </si>
  <si>
    <t>15/12/2022</t>
  </si>
  <si>
    <t>15/02/2023</t>
  </si>
  <si>
    <t>22/11/2022</t>
  </si>
  <si>
    <t>14/01/2023</t>
  </si>
  <si>
    <t>06/12/2022</t>
  </si>
  <si>
    <t>16/12/2022</t>
  </si>
  <si>
    <t>10/11/2022</t>
  </si>
  <si>
    <t>09/01/2023</t>
  </si>
  <si>
    <t>07/02/2023</t>
  </si>
  <si>
    <t>19/12/2022</t>
  </si>
  <si>
    <t>08/03/2023</t>
  </si>
  <si>
    <t>24/12/2022</t>
  </si>
  <si>
    <t>14/11/2022</t>
  </si>
  <si>
    <t>23/12/2022</t>
  </si>
  <si>
    <t>INDICATORI 2023</t>
  </si>
  <si>
    <t>30/04/2023</t>
  </si>
  <si>
    <t>07/04/2023</t>
  </si>
  <si>
    <t>28/04/2023</t>
  </si>
  <si>
    <t>09/04/2023</t>
  </si>
  <si>
    <t>12/04/2023</t>
  </si>
  <si>
    <t>15/04/2023</t>
  </si>
  <si>
    <t>14/04/2023</t>
  </si>
  <si>
    <t>04/04/2023</t>
  </si>
  <si>
    <t>21/04/2023</t>
  </si>
  <si>
    <t>23/04/2023</t>
  </si>
  <si>
    <t>27/04/2023</t>
  </si>
  <si>
    <t>02/05/2023</t>
  </si>
  <si>
    <t>04/05/2023</t>
  </si>
  <si>
    <t>17/05/2023</t>
  </si>
  <si>
    <t>12/05/2023</t>
  </si>
  <si>
    <t>31/05/2023</t>
  </si>
  <si>
    <t>GSA FIRESAFE SRL</t>
  </si>
  <si>
    <t>HP Italy S.r.l.</t>
  </si>
  <si>
    <t>KROLL ADVISORY SPA</t>
  </si>
  <si>
    <t>CESCUTTI GIANCARLO</t>
  </si>
  <si>
    <t>VG COSTRUZIONI SRL</t>
  </si>
  <si>
    <t>19/05/2023</t>
  </si>
  <si>
    <t>26/05/2023</t>
  </si>
  <si>
    <t>30/05/2023</t>
  </si>
  <si>
    <t>05/05/2023</t>
  </si>
  <si>
    <t>15/05/2023</t>
  </si>
  <si>
    <t>01/05/2023</t>
  </si>
  <si>
    <t>03/05/2023</t>
  </si>
  <si>
    <t>20/05/2023</t>
  </si>
  <si>
    <t>28/05/2023</t>
  </si>
  <si>
    <t>30/06/2023</t>
  </si>
  <si>
    <t>15/06/2023</t>
  </si>
  <si>
    <t>NIDEC ASI S.P.A.</t>
  </si>
  <si>
    <t>ARCHEST S.R.L.</t>
  </si>
  <si>
    <t>GRUPPO EDILE GS SRL</t>
  </si>
  <si>
    <t>U.I.R. UNIONE INTERPORTI RIUNITI</t>
  </si>
  <si>
    <t>EZIO BENETTI</t>
  </si>
  <si>
    <t>FANOLLA RAFFAELE</t>
  </si>
  <si>
    <t>01/06/2023</t>
  </si>
  <si>
    <t>23/06/2023</t>
  </si>
  <si>
    <t>29/06/2023</t>
  </si>
  <si>
    <t>12/06/2023</t>
  </si>
  <si>
    <t>02/06/2023</t>
  </si>
  <si>
    <t>27/06/2023</t>
  </si>
  <si>
    <t>STI SRL</t>
  </si>
  <si>
    <t>WOLTERS KLUWER ITALIA SRL</t>
  </si>
  <si>
    <t>SPHERAE SRL</t>
  </si>
  <si>
    <t>EDILCASA MACUZZI SRL</t>
  </si>
  <si>
    <t>PAVAN SRL</t>
  </si>
  <si>
    <t>Solarenergy GT TOMADINI GIANFRANCO</t>
  </si>
  <si>
    <t>AP PASSONI SRL</t>
  </si>
  <si>
    <t>SICURITALIA GROUP SERVICE SCPA</t>
  </si>
  <si>
    <t>11/06/2023</t>
  </si>
  <si>
    <t>18/06/2023</t>
  </si>
  <si>
    <t>31/07/2023</t>
  </si>
  <si>
    <t>VIA DON TOSATTO N. 35</t>
  </si>
  <si>
    <t>VENEZIA</t>
  </si>
  <si>
    <t>02/10/2023 00.00.00</t>
  </si>
  <si>
    <t>VIA IPPOLITO NIEVO 2</t>
  </si>
  <si>
    <t>ROVEREDO IN PIANO</t>
  </si>
  <si>
    <t>20/03/2023</t>
  </si>
  <si>
    <t>08/02/2023</t>
  </si>
  <si>
    <t>22/03/2023</t>
  </si>
  <si>
    <t>24/02/2023</t>
  </si>
  <si>
    <t>24/03/2023</t>
  </si>
  <si>
    <t>21/05/2023</t>
  </si>
  <si>
    <t>11/04/2023</t>
  </si>
  <si>
    <t>11/05/2023</t>
  </si>
  <si>
    <t>25/04/2023</t>
  </si>
  <si>
    <t>13/04/2023</t>
  </si>
  <si>
    <t>05/04/2023</t>
  </si>
  <si>
    <t>18/04/2023</t>
  </si>
  <si>
    <t>24/04/2023</t>
  </si>
  <si>
    <t>17/04/2023</t>
  </si>
  <si>
    <t>20/04/2023</t>
  </si>
  <si>
    <t>08/05/2023</t>
  </si>
  <si>
    <t>19/04/2023</t>
  </si>
  <si>
    <t>29/04/2023</t>
  </si>
  <si>
    <t>06/04/2023</t>
  </si>
  <si>
    <t>26/04/2023</t>
  </si>
  <si>
    <t>VIA TABAI N. 13/1</t>
  </si>
  <si>
    <t>29/05/2023</t>
  </si>
  <si>
    <t>10/05/2023</t>
  </si>
  <si>
    <t>13/06/2023</t>
  </si>
  <si>
    <t>17/06/2023</t>
  </si>
  <si>
    <t>09/05/2023</t>
  </si>
  <si>
    <t>16/05/2023</t>
  </si>
  <si>
    <t>23/05/2023</t>
  </si>
  <si>
    <t>18/05/2023</t>
  </si>
  <si>
    <t>11/07/2023</t>
  </si>
  <si>
    <t>20/06/2023</t>
  </si>
  <si>
    <t>06/07/2023</t>
  </si>
  <si>
    <t>14/07/2023</t>
  </si>
  <si>
    <t>04/07/2023</t>
  </si>
  <si>
    <t>10/07/2023</t>
  </si>
  <si>
    <t>05/07/2023</t>
  </si>
  <si>
    <t>17/07/2023</t>
  </si>
  <si>
    <t>GRAFICA GORIZIANA SAS</t>
  </si>
  <si>
    <t>04/08/2023 00.00.00</t>
  </si>
  <si>
    <t>TRATTORIA TURRI SNC</t>
  </si>
  <si>
    <t>P.ZZA S.ANDREA N.11</t>
  </si>
  <si>
    <t>31/08/2023 00.00.00</t>
  </si>
  <si>
    <t>10/08/2023 00.00.00</t>
  </si>
  <si>
    <t>LIMATOLA AVVOCATI</t>
  </si>
  <si>
    <t>30/09/2023 00.00.00</t>
  </si>
  <si>
    <t>GENERIX GROUP ITALIA SRL</t>
  </si>
  <si>
    <t>08/07/2023</t>
  </si>
  <si>
    <t>18/07/2023</t>
  </si>
  <si>
    <t>28/07/2023</t>
  </si>
  <si>
    <t>30/07/2023</t>
  </si>
  <si>
    <t>02/07/2023</t>
  </si>
  <si>
    <t>03/07/2023</t>
  </si>
  <si>
    <t>21/07/2023</t>
  </si>
  <si>
    <t>13/07/2023</t>
  </si>
  <si>
    <t>25/07/2023</t>
  </si>
  <si>
    <t>25/05/2023</t>
  </si>
  <si>
    <t>10/06/2023</t>
  </si>
  <si>
    <t>22/06/2023</t>
  </si>
  <si>
    <t>19/06/2023</t>
  </si>
  <si>
    <t>12/07/2023</t>
  </si>
  <si>
    <t>05/06/2023</t>
  </si>
  <si>
    <t>07/06/2023</t>
  </si>
  <si>
    <t>28/06/2023</t>
  </si>
  <si>
    <t>26/06/2023</t>
  </si>
  <si>
    <t>21/06/2023</t>
  </si>
  <si>
    <t>15/07/2023</t>
  </si>
  <si>
    <t>30/09/2023</t>
  </si>
  <si>
    <t>APPLICATORI SOCIETA' COOPERATIVA</t>
  </si>
  <si>
    <t>VIA MALIGNANI N.11 Z.I.</t>
  </si>
  <si>
    <t>FVC</t>
  </si>
  <si>
    <t>VIA BORTOLOSSI N. 1/5</t>
  </si>
  <si>
    <t>CONSORZIO AGRARIO F.V.G.</t>
  </si>
  <si>
    <t>08/09/2023 00.00.00</t>
  </si>
  <si>
    <t>21/08/2023 00.00.00</t>
  </si>
  <si>
    <t>08/08/2023 00.00.00</t>
  </si>
  <si>
    <t>27/09/2023 00.00.00</t>
  </si>
  <si>
    <t>11/09/2023 00.00.00</t>
  </si>
  <si>
    <t>05/10/2023 00.00.00</t>
  </si>
  <si>
    <t>15/09/2023 00.00.00</t>
  </si>
  <si>
    <t>ESPEGO SRL</t>
  </si>
  <si>
    <t>01/09/2023 00.00.00</t>
  </si>
  <si>
    <t>29/08/2023 00.00.00</t>
  </si>
  <si>
    <t>NORDEST SRL</t>
  </si>
  <si>
    <t>13/09/2023 00.00.00</t>
  </si>
  <si>
    <t>31/08/2023</t>
  </si>
  <si>
    <t>03/08/2023</t>
  </si>
  <si>
    <t>09/08/2023</t>
  </si>
  <si>
    <t>17/08/2023</t>
  </si>
  <si>
    <t>23/08/2023</t>
  </si>
  <si>
    <t>30/08/2023</t>
  </si>
  <si>
    <t>11/08/2023</t>
  </si>
  <si>
    <t>12/08/2023</t>
  </si>
  <si>
    <t>07/08/2023</t>
  </si>
  <si>
    <t>01/08/2023</t>
  </si>
  <si>
    <t>14/08/2023</t>
  </si>
  <si>
    <t>18/08/2023</t>
  </si>
  <si>
    <t>29/08/2023</t>
  </si>
  <si>
    <t>16/06/2023</t>
  </si>
  <si>
    <t>01/07/2023</t>
  </si>
  <si>
    <t>08/08/2023</t>
  </si>
  <si>
    <t>10/08/2023</t>
  </si>
  <si>
    <t>24/08/2023</t>
  </si>
  <si>
    <t>20/07/2023</t>
  </si>
  <si>
    <t>15/08/2023</t>
  </si>
  <si>
    <t>06/10/2023 00.00.00</t>
  </si>
  <si>
    <t>14/09/2023 00.00.00</t>
  </si>
  <si>
    <t>28/09/2023 00.00.00</t>
  </si>
  <si>
    <t>P.ZZA E K. CASALI 1</t>
  </si>
  <si>
    <t>26/09/2023 00.00.00</t>
  </si>
  <si>
    <t>PIANETA SOFTWARE di LICCHELLI M.</t>
  </si>
  <si>
    <t>04/10/2023 00.00.00</t>
  </si>
  <si>
    <t>29/11/2023 00.00.00</t>
  </si>
  <si>
    <t>VITTORI LUCA ING.</t>
  </si>
  <si>
    <t>18/09/2023 00.00.00</t>
  </si>
  <si>
    <t>18/10/2023 00.00.00</t>
  </si>
  <si>
    <t>22/08/2023 00.00.00</t>
  </si>
  <si>
    <t>09/10/2023 00.00.00</t>
  </si>
  <si>
    <t>11/10/2023 00.00.00</t>
  </si>
  <si>
    <t>31/10/2023 00.00.00</t>
  </si>
  <si>
    <t>10/10/2023 00.00.00</t>
  </si>
  <si>
    <t>13/10/2023 00.00.00</t>
  </si>
  <si>
    <t>AMI AUTOMAZIONE MECCANICA ITALIANA S.R.L.</t>
  </si>
  <si>
    <t>16/10/2023 00.00.00</t>
  </si>
  <si>
    <t>01/09/2023</t>
  </si>
  <si>
    <t>08/09/2023</t>
  </si>
  <si>
    <t>14/09/2023</t>
  </si>
  <si>
    <t>24/09/2023</t>
  </si>
  <si>
    <t>10/09/2023</t>
  </si>
  <si>
    <t>26/09/2023</t>
  </si>
  <si>
    <t>04/09/2023</t>
  </si>
  <si>
    <t>11/09/2023</t>
  </si>
  <si>
    <t>18/09/2023</t>
  </si>
  <si>
    <t>28/09/2023</t>
  </si>
  <si>
    <t>26/07/2023</t>
  </si>
  <si>
    <t>24/07/2023</t>
  </si>
  <si>
    <t>19/07/2023</t>
  </si>
  <si>
    <t>27/07/2023</t>
  </si>
  <si>
    <t>27/09/2023</t>
  </si>
  <si>
    <t>22/08/2023</t>
  </si>
  <si>
    <t>21/08/2023</t>
  </si>
  <si>
    <t>28/08/2023</t>
  </si>
  <si>
    <t>13/09/2023</t>
  </si>
  <si>
    <t>15/09/2023</t>
  </si>
  <si>
    <t>02/08/2023</t>
  </si>
  <si>
    <t>30/11/2023 00.00.00</t>
  </si>
  <si>
    <t>2023/202352</t>
  </si>
  <si>
    <t>VIA E.FERMI N.39</t>
  </si>
  <si>
    <t>04/12/2023 00.00.00</t>
  </si>
  <si>
    <t>31/12/2023 00.00.00</t>
  </si>
  <si>
    <t>2023/3454504465</t>
  </si>
  <si>
    <t>19/10/2023 00.00.00</t>
  </si>
  <si>
    <t>23/10/2023 00.00.00</t>
  </si>
  <si>
    <t>27/12/2023 00.00.00</t>
  </si>
  <si>
    <t>2023/3474558967</t>
  </si>
  <si>
    <t>07/11/2023 00.00.00</t>
  </si>
  <si>
    <t>2023/349888311</t>
  </si>
  <si>
    <t>25/10/2023 00.00.00</t>
  </si>
  <si>
    <t>27/10/2023 00.00.00</t>
  </si>
  <si>
    <t>2023/349888312</t>
  </si>
  <si>
    <t>19/12/2023 00.00.00</t>
  </si>
  <si>
    <t>2023/202354062</t>
  </si>
  <si>
    <t>COMUNE DI GORIZIA</t>
  </si>
  <si>
    <t>PIAZZA DEL MUNICIPIO N. 1</t>
  </si>
  <si>
    <t>2023/005614/UDF</t>
  </si>
  <si>
    <t>UDF</t>
  </si>
  <si>
    <t>VIA PONTEBBANA N.42</t>
  </si>
  <si>
    <t>FIUME VENETO</t>
  </si>
  <si>
    <t>12/12/2023 00.00.00</t>
  </si>
  <si>
    <t>2023/000466/A</t>
  </si>
  <si>
    <t>F.LLI COTZA SNC</t>
  </si>
  <si>
    <t>VIA TOMINZ N.10</t>
  </si>
  <si>
    <t>13/12/2023 00.00.00</t>
  </si>
  <si>
    <t>2023/000329</t>
  </si>
  <si>
    <t>07/09/2023 00.00.00</t>
  </si>
  <si>
    <t>AUTOPORTO GO CAP.F</t>
  </si>
  <si>
    <t>2023/000018/PA</t>
  </si>
  <si>
    <t>2023/000024/PA</t>
  </si>
  <si>
    <t>03/10/2023 00.00.00</t>
  </si>
  <si>
    <t>2023/202054905</t>
  </si>
  <si>
    <t>2023/202221105</t>
  </si>
  <si>
    <t>26/10/2023 00.00.00</t>
  </si>
  <si>
    <t>2023/202305405</t>
  </si>
  <si>
    <t>08/11/2023 00.00.00</t>
  </si>
  <si>
    <t>23/11/2023 00.00.00</t>
  </si>
  <si>
    <t>2023/202417605</t>
  </si>
  <si>
    <t>27/11/2023 00.00.00</t>
  </si>
  <si>
    <t>2023/202461405</t>
  </si>
  <si>
    <t>11/12/2023 00.00.00</t>
  </si>
  <si>
    <t>2023/202550605</t>
  </si>
  <si>
    <t>14/12/2023 00.00.00</t>
  </si>
  <si>
    <t>2023/202582105</t>
  </si>
  <si>
    <t>18/12/2023 00.00.00</t>
  </si>
  <si>
    <t>2023/202679005</t>
  </si>
  <si>
    <t>2023/001363</t>
  </si>
  <si>
    <t>2023/001573</t>
  </si>
  <si>
    <t>2023/001788</t>
  </si>
  <si>
    <t>03/11/2023 00.00.00</t>
  </si>
  <si>
    <t>2023/000174/PA</t>
  </si>
  <si>
    <t>28/11/2023 00.00.00</t>
  </si>
  <si>
    <t>NOSELLA DANTE SPA</t>
  </si>
  <si>
    <t>VIA PORDENONE "A" 15</t>
  </si>
  <si>
    <t>26/11/2009 00.00.00</t>
  </si>
  <si>
    <t>16/09/2023 00.00.00</t>
  </si>
  <si>
    <t>2023/000175/PA</t>
  </si>
  <si>
    <t>2023/000445</t>
  </si>
  <si>
    <t>2023/007211</t>
  </si>
  <si>
    <t>2023/008165</t>
  </si>
  <si>
    <t>2023/000323/F</t>
  </si>
  <si>
    <t>VIA FIGINI, 12</t>
  </si>
  <si>
    <t>MUGGIO'</t>
  </si>
  <si>
    <t>2023/23114131</t>
  </si>
  <si>
    <t>2023/23115692</t>
  </si>
  <si>
    <t>19/11/2023 00.00.00</t>
  </si>
  <si>
    <t>2023/8101015349</t>
  </si>
  <si>
    <t>19/09/2023 00.00.00</t>
  </si>
  <si>
    <t>PIAZZA DELLA CROCE ROSSA N 1</t>
  </si>
  <si>
    <t>10/11/2023 00.00.00</t>
  </si>
  <si>
    <t>2023/000382</t>
  </si>
  <si>
    <t>13/11/2023 00.00.00</t>
  </si>
  <si>
    <t>2023/3103256/FVC</t>
  </si>
  <si>
    <t>2023/3103797/FVC</t>
  </si>
  <si>
    <t>2023/275221</t>
  </si>
  <si>
    <t>VIA MAGRINI N. 2</t>
  </si>
  <si>
    <t>2023/704193817/X</t>
  </si>
  <si>
    <t>2023/704462472/X</t>
  </si>
  <si>
    <t>11/11/2023 00.00.00</t>
  </si>
  <si>
    <t>2023/704986778/X</t>
  </si>
  <si>
    <t>2023/705014327/X</t>
  </si>
  <si>
    <t>09/12/2023 00.00.00</t>
  </si>
  <si>
    <t>2023/705220065/X</t>
  </si>
  <si>
    <t>09/11/2023 00.00.00</t>
  </si>
  <si>
    <t>2023/705503302/X</t>
  </si>
  <si>
    <t>2023/800175624/D</t>
  </si>
  <si>
    <t>2023/800175769/D</t>
  </si>
  <si>
    <t>2023/800176182/D</t>
  </si>
  <si>
    <t>2023/800176455/D</t>
  </si>
  <si>
    <t>2023/800176536/D</t>
  </si>
  <si>
    <t>2023/800176590/D</t>
  </si>
  <si>
    <t>2023/800176721/D</t>
  </si>
  <si>
    <t>2023/800195486/D</t>
  </si>
  <si>
    <t>20/10/2023 00.00.00</t>
  </si>
  <si>
    <t>2023/800195717/D</t>
  </si>
  <si>
    <t>2023/800195763/D</t>
  </si>
  <si>
    <t>2023/800195823/D</t>
  </si>
  <si>
    <t>2023/800195900/D</t>
  </si>
  <si>
    <t>2023/800195903/D</t>
  </si>
  <si>
    <t>2023/800196856/D</t>
  </si>
  <si>
    <t>2023/800218895/D</t>
  </si>
  <si>
    <t>07/12/2023 00.00.00</t>
  </si>
  <si>
    <t>2023/800218951/D</t>
  </si>
  <si>
    <t>2023/800218968/D</t>
  </si>
  <si>
    <t>2023/800218980/D</t>
  </si>
  <si>
    <t>2023/800218991/D</t>
  </si>
  <si>
    <t>2023/800219015/D</t>
  </si>
  <si>
    <t>2023/800219076/D</t>
  </si>
  <si>
    <t>2023/000744</t>
  </si>
  <si>
    <t>VIA NAPOLEONICA 30/32</t>
  </si>
  <si>
    <t>CAMPOFORMIDO</t>
  </si>
  <si>
    <t>2023/000745</t>
  </si>
  <si>
    <t>2023/000138</t>
  </si>
  <si>
    <t>VIA CAPPUCCINI 19</t>
  </si>
  <si>
    <t>2023/231161/RUD</t>
  </si>
  <si>
    <t>RUD</t>
  </si>
  <si>
    <t>VIA JACOPO LINUSSIO, 1</t>
  </si>
  <si>
    <t>2023/31045359</t>
  </si>
  <si>
    <t>2023/31050946</t>
  </si>
  <si>
    <t>2023/31058468</t>
  </si>
  <si>
    <t>02/11/2023 00.00.00</t>
  </si>
  <si>
    <t>2023/34702268</t>
  </si>
  <si>
    <t>MEDIAMARKET SPA</t>
  </si>
  <si>
    <t>VIA E. FERMI 4</t>
  </si>
  <si>
    <t>CURNO</t>
  </si>
  <si>
    <t>BG</t>
  </si>
  <si>
    <t>2023/222527</t>
  </si>
  <si>
    <t>VIALE . DA VINCI 143</t>
  </si>
  <si>
    <t>TREZZANO</t>
  </si>
  <si>
    <t>2023/222528</t>
  </si>
  <si>
    <t>2023/5682023</t>
  </si>
  <si>
    <t>V.LE XXIV MAGGIO N.12/B</t>
  </si>
  <si>
    <t>2023/006001</t>
  </si>
  <si>
    <t>2023/007001</t>
  </si>
  <si>
    <t>2023/009001</t>
  </si>
  <si>
    <t>06/12/2023 00.00.00</t>
  </si>
  <si>
    <t>2023/002444/T</t>
  </si>
  <si>
    <t>2023/002458/T</t>
  </si>
  <si>
    <t>2023/002495/T</t>
  </si>
  <si>
    <t>2023/002496/T</t>
  </si>
  <si>
    <t>2023/002825/T</t>
  </si>
  <si>
    <t>2023/002826/T</t>
  </si>
  <si>
    <t>2023/003146/T</t>
  </si>
  <si>
    <t>2023/003168/T</t>
  </si>
  <si>
    <t>2023/003180/T</t>
  </si>
  <si>
    <t>2023/003181/T</t>
  </si>
  <si>
    <t>2023/123123</t>
  </si>
  <si>
    <t>VIA GALILEI N. 8</t>
  </si>
  <si>
    <t>12/10/2023 00.00.00</t>
  </si>
  <si>
    <t>2023/220230012821400</t>
  </si>
  <si>
    <t>VIA IX AGOSTO N.15</t>
  </si>
  <si>
    <t>12/11/2023 00.00.00</t>
  </si>
  <si>
    <t>2023/220230014157100</t>
  </si>
  <si>
    <t>16/11/2023 00.00.00</t>
  </si>
  <si>
    <t>2023/220230014157200</t>
  </si>
  <si>
    <t>2023/220230014157300</t>
  </si>
  <si>
    <t>2023/220230014157400</t>
  </si>
  <si>
    <t>2023/220230014157500</t>
  </si>
  <si>
    <t>2023/220230014157600</t>
  </si>
  <si>
    <t>2023/220230014157700</t>
  </si>
  <si>
    <t>2023/220230014157800</t>
  </si>
  <si>
    <t>2023/220230014157900</t>
  </si>
  <si>
    <t>2023/220230014158000</t>
  </si>
  <si>
    <t>2023/220230014158100</t>
  </si>
  <si>
    <t>2023/220230014158200</t>
  </si>
  <si>
    <t>2023/220230014158300</t>
  </si>
  <si>
    <t>2023/220230014158400</t>
  </si>
  <si>
    <t>2023/220230014158500</t>
  </si>
  <si>
    <t>2023/220230014158600</t>
  </si>
  <si>
    <t>2023/220230014158700</t>
  </si>
  <si>
    <t>2023/220230014158800</t>
  </si>
  <si>
    <t>2023/220230014158900</t>
  </si>
  <si>
    <t>2023/220230015701500</t>
  </si>
  <si>
    <t>20/12/2023 00.00.00</t>
  </si>
  <si>
    <t>24/11/2023 00.00.00</t>
  </si>
  <si>
    <t>2023/000158</t>
  </si>
  <si>
    <t>VIA BUONARROTTI N.10</t>
  </si>
  <si>
    <t>2023/2143136</t>
  </si>
  <si>
    <t>VIA DEL CARPINO, 8</t>
  </si>
  <si>
    <t>SANTARCANGELO DI ROMAGNA</t>
  </si>
  <si>
    <t>2023/000098</t>
  </si>
  <si>
    <t>2023/000119</t>
  </si>
  <si>
    <t>30/10/2023 00.00.00</t>
  </si>
  <si>
    <t>2023/900038053/T</t>
  </si>
  <si>
    <t>2023/900040207/T</t>
  </si>
  <si>
    <t>30/12/2023 00.00.00</t>
  </si>
  <si>
    <t>2023/900045424/T</t>
  </si>
  <si>
    <t>2023/202310352</t>
  </si>
  <si>
    <t>PIAZZA MASTAI N. 12</t>
  </si>
  <si>
    <t>2023/000504/IT</t>
  </si>
  <si>
    <t>09/08/2023 00.00.00</t>
  </si>
  <si>
    <t>2023/000575/IT</t>
  </si>
  <si>
    <t>2023/000735/IT</t>
  </si>
  <si>
    <t>2023/2041230001831</t>
  </si>
  <si>
    <t>2023/2041230001868</t>
  </si>
  <si>
    <t>2023/2041230001912</t>
  </si>
  <si>
    <t>22/09/2023 00.00.00</t>
  </si>
  <si>
    <t>2023/2041230001927</t>
  </si>
  <si>
    <t>2023/2041230001954</t>
  </si>
  <si>
    <t>2023/2023014800560</t>
  </si>
  <si>
    <t>2023/2023014800639</t>
  </si>
  <si>
    <t>2023/2023014800682</t>
  </si>
  <si>
    <t>2023/000387</t>
  </si>
  <si>
    <t>2023/000406</t>
  </si>
  <si>
    <t>2023/000438</t>
  </si>
  <si>
    <t>2023/000441</t>
  </si>
  <si>
    <t>2023/000490</t>
  </si>
  <si>
    <t>2023/2062970</t>
  </si>
  <si>
    <t>2023/2252468</t>
  </si>
  <si>
    <t>15/12/2023 00.00.00</t>
  </si>
  <si>
    <t>2023/002245</t>
  </si>
  <si>
    <t>VIA 25 APRILE 49</t>
  </si>
  <si>
    <t>TURRIACO</t>
  </si>
  <si>
    <t>2023/002977</t>
  </si>
  <si>
    <t>2023/1623400694</t>
  </si>
  <si>
    <t>2023/7407858/PJ</t>
  </si>
  <si>
    <t>2023/7488247/PJ</t>
  </si>
  <si>
    <t>06/11/2023 00.00.00</t>
  </si>
  <si>
    <t>2023/7662580/PJ</t>
  </si>
  <si>
    <t>2023/000128</t>
  </si>
  <si>
    <t>VIA BELLINI N. 16</t>
  </si>
  <si>
    <t>2023/000129</t>
  </si>
  <si>
    <t>01/10/2023 00.00.00</t>
  </si>
  <si>
    <t>2023/230188651</t>
  </si>
  <si>
    <t>VIA PERGOLESI N. 2/A</t>
  </si>
  <si>
    <t>2023/230210694</t>
  </si>
  <si>
    <t>2023/230233618</t>
  </si>
  <si>
    <t>2023/230257012</t>
  </si>
  <si>
    <t>2023/001312/FVI</t>
  </si>
  <si>
    <t>FVI</t>
  </si>
  <si>
    <t>VIA GIOVANNI XXIII N. 62/B</t>
  </si>
  <si>
    <t>CORNO DI ROSAZZO</t>
  </si>
  <si>
    <t>2023/000253</t>
  </si>
  <si>
    <t>2023/000277</t>
  </si>
  <si>
    <t>2023/000304</t>
  </si>
  <si>
    <t>17/10/2023 00.00.00</t>
  </si>
  <si>
    <t>2023/000315</t>
  </si>
  <si>
    <t>2023/000441/2023</t>
  </si>
  <si>
    <t>24/10/2023 00.00.00</t>
  </si>
  <si>
    <t>2023/000477/23</t>
  </si>
  <si>
    <t>2023/000493/23</t>
  </si>
  <si>
    <t>01/12/2023 00.00.00</t>
  </si>
  <si>
    <t>2023/000541/23</t>
  </si>
  <si>
    <t>2023/000566</t>
  </si>
  <si>
    <t>21/12/2023 00.00.00</t>
  </si>
  <si>
    <t>2023/001397/GO</t>
  </si>
  <si>
    <t>2023/001847/GO</t>
  </si>
  <si>
    <t>2023/040182</t>
  </si>
  <si>
    <t>06/09/2023 00.00.00</t>
  </si>
  <si>
    <t>2023/040183</t>
  </si>
  <si>
    <t>2023/040184</t>
  </si>
  <si>
    <t>2023/040185</t>
  </si>
  <si>
    <t>2023/040186</t>
  </si>
  <si>
    <t>2023/040187</t>
  </si>
  <si>
    <t>2023/040188</t>
  </si>
  <si>
    <t>2023/042107</t>
  </si>
  <si>
    <t>2023/042108</t>
  </si>
  <si>
    <t>2023/050342</t>
  </si>
  <si>
    <t>2023/000048</t>
  </si>
  <si>
    <t>2023/000053</t>
  </si>
  <si>
    <t>22/12/2023 00.00.00</t>
  </si>
  <si>
    <t>2023/000059</t>
  </si>
  <si>
    <t>VIA DA PONTE N. 6</t>
  </si>
  <si>
    <t>PADOVA</t>
  </si>
  <si>
    <t>PD</t>
  </si>
  <si>
    <t>2023/2337135180</t>
  </si>
  <si>
    <t>2023/2337251780</t>
  </si>
  <si>
    <t>2023/2338191807</t>
  </si>
  <si>
    <t>15/11/2023 00.00.00</t>
  </si>
  <si>
    <t>2023/2338278126</t>
  </si>
  <si>
    <t>2023/2338293927</t>
  </si>
  <si>
    <t>2023/2342565588</t>
  </si>
  <si>
    <t>02/12/2023 00.00.00</t>
  </si>
  <si>
    <t>2023/2342683619</t>
  </si>
  <si>
    <t>2023/2342758619</t>
  </si>
  <si>
    <t>2023/2342777299</t>
  </si>
  <si>
    <t>2023/2343671086</t>
  </si>
  <si>
    <t>05/12/2023 00.00.00</t>
  </si>
  <si>
    <t>2023/2343692250</t>
  </si>
  <si>
    <t>2023/2343710028</t>
  </si>
  <si>
    <t>2023/2343755072</t>
  </si>
  <si>
    <t>2023/236601126/M</t>
  </si>
  <si>
    <t>2023/236602341/M</t>
  </si>
  <si>
    <t>2023/236619187/M</t>
  </si>
  <si>
    <t>2023/236669610/M</t>
  </si>
  <si>
    <t>14/11/2023 00.00.00</t>
  </si>
  <si>
    <t>20/11/2023 00.00.00</t>
  </si>
  <si>
    <t>2023/236670962/M</t>
  </si>
  <si>
    <t>2023/236671097/M</t>
  </si>
  <si>
    <t>2023/236738704/M</t>
  </si>
  <si>
    <t>2023/236740140/M</t>
  </si>
  <si>
    <t>2023/236740338/M</t>
  </si>
  <si>
    <t>2023/2007775</t>
  </si>
  <si>
    <t>GEDI DIGITAL SRL</t>
  </si>
  <si>
    <t>VIA LUGARO N. 15</t>
  </si>
  <si>
    <t>TORINO</t>
  </si>
  <si>
    <t>TO</t>
  </si>
  <si>
    <t>2023/003905/C</t>
  </si>
  <si>
    <t>05/09/2023 00.00.00</t>
  </si>
  <si>
    <t>2023/004005/C</t>
  </si>
  <si>
    <t>12/09/2023 00.00.00</t>
  </si>
  <si>
    <t>2023/004105/C</t>
  </si>
  <si>
    <t>2023/004205/C</t>
  </si>
  <si>
    <t>2023/004305/C</t>
  </si>
  <si>
    <t>2023/004405/C</t>
  </si>
  <si>
    <t>2023/004505/C</t>
  </si>
  <si>
    <t>2023/004605/C</t>
  </si>
  <si>
    <t>2023/004705/C</t>
  </si>
  <si>
    <t>2023/004805/C</t>
  </si>
  <si>
    <t>2023/004905/C</t>
  </si>
  <si>
    <t>17/11/2023 00.00.00</t>
  </si>
  <si>
    <t>2023/005005/C</t>
  </si>
  <si>
    <t>2023/005105/C</t>
  </si>
  <si>
    <t>21/11/2023 00.00.00</t>
  </si>
  <si>
    <t>2023/005205/C</t>
  </si>
  <si>
    <t>2023/005305/C</t>
  </si>
  <si>
    <t>2023/2100555256</t>
  </si>
  <si>
    <t>2023/2100619583</t>
  </si>
  <si>
    <t>2023/2100677372</t>
  </si>
  <si>
    <t>2023/002503</t>
  </si>
  <si>
    <t>2023/220214990/F</t>
  </si>
  <si>
    <t>2023/220216748/F</t>
  </si>
  <si>
    <t>2023/220218149/F</t>
  </si>
  <si>
    <t>2023/000107</t>
  </si>
  <si>
    <t>VIA LINUSSIO N. 51</t>
  </si>
  <si>
    <t>2023/000332</t>
  </si>
  <si>
    <t>PIAZZA DELLA BORSA</t>
  </si>
  <si>
    <t>2023/114312023</t>
  </si>
  <si>
    <t>2023/130912023</t>
  </si>
  <si>
    <t>2023/149912023</t>
  </si>
  <si>
    <t>2023/000618</t>
  </si>
  <si>
    <t>TUTTO RICAMBI GORIZIA SRL</t>
  </si>
  <si>
    <t>VIA LUNGO ISONZO ARGENTINA N. 91</t>
  </si>
  <si>
    <t>2023/000050</t>
  </si>
  <si>
    <t>VIA BRIGATA SASSARI N. 77/C</t>
  </si>
  <si>
    <t>2023/000068</t>
  </si>
  <si>
    <t>2023/000069</t>
  </si>
  <si>
    <t>2023/393500</t>
  </si>
  <si>
    <t>VIA ROTALIANA N. 25</t>
  </si>
  <si>
    <t>MEZZOLOMBARDO</t>
  </si>
  <si>
    <t>TN</t>
  </si>
  <si>
    <t>2023/393600</t>
  </si>
  <si>
    <t>2023/620232181004467/S</t>
  </si>
  <si>
    <t>2023/231400</t>
  </si>
  <si>
    <t>VIA DEL LAVORO ARTIGIANO N. 5</t>
  </si>
  <si>
    <t>RONCHI DEI LEGIONARI</t>
  </si>
  <si>
    <t>2023/166223</t>
  </si>
  <si>
    <t>FRIULI ANTINCENDI SRL</t>
  </si>
  <si>
    <t>VIA F.LLI SAVOIA N. 24</t>
  </si>
  <si>
    <t>CODROIPO</t>
  </si>
  <si>
    <t>2023/011723/FPR</t>
  </si>
  <si>
    <t>VIA CASCINO N. 25</t>
  </si>
  <si>
    <t>2023/082723</t>
  </si>
  <si>
    <t>21/09/2023 00.00.00</t>
  </si>
  <si>
    <t>VIA DUCA D'AOSTA N. 46</t>
  </si>
  <si>
    <t>2023/103223</t>
  </si>
  <si>
    <t>2023/020026/E</t>
  </si>
  <si>
    <t>20/09/2023 00.00.00</t>
  </si>
  <si>
    <t>2023/020055/E</t>
  </si>
  <si>
    <t>2023/022657/E</t>
  </si>
  <si>
    <t>2023/022684/E</t>
  </si>
  <si>
    <t>2023/1222326246</t>
  </si>
  <si>
    <t>VIA MACCHI N. 27</t>
  </si>
  <si>
    <t>21/10/2023 00.00.00</t>
  </si>
  <si>
    <t>2023/11273489</t>
  </si>
  <si>
    <t>18/11/2023 00.00.00</t>
  </si>
  <si>
    <t>2023/11302759</t>
  </si>
  <si>
    <t>2023/11314515</t>
  </si>
  <si>
    <t>24/12/2023 00.00.00</t>
  </si>
  <si>
    <t>2023/11346301</t>
  </si>
  <si>
    <t>2023/4374298827</t>
  </si>
  <si>
    <t>08/10/2023 00.00.00</t>
  </si>
  <si>
    <t>2023/4380396845</t>
  </si>
  <si>
    <t>2023/4385269477</t>
  </si>
  <si>
    <t>2023/4387864058</t>
  </si>
  <si>
    <t>2023/4390812619</t>
  </si>
  <si>
    <t>2023/4390812620</t>
  </si>
  <si>
    <t>2023/23160000400009/S</t>
  </si>
  <si>
    <t>2023/23160000400010/S</t>
  </si>
  <si>
    <t>2023/23160000400011/S</t>
  </si>
  <si>
    <t>2023/1001059306</t>
  </si>
  <si>
    <t>Cerved Group S.p.A.</t>
  </si>
  <si>
    <t>VIALE DELL UNIONE EUROPEA N. 6/A 6B</t>
  </si>
  <si>
    <t>2023/000622/GO</t>
  </si>
  <si>
    <t>2023/000725/GO</t>
  </si>
  <si>
    <t>2023/000793/GO</t>
  </si>
  <si>
    <t>2023/233500004914</t>
  </si>
  <si>
    <t>Loc. Palazzetto 4 -</t>
  </si>
  <si>
    <t>BIBBIENA STAZIONE</t>
  </si>
  <si>
    <t>AR</t>
  </si>
  <si>
    <t>2023/233500005992</t>
  </si>
  <si>
    <t>2023/013198</t>
  </si>
  <si>
    <t>PIAZZA TRE TORRI 2</t>
  </si>
  <si>
    <t>2023/000241/E</t>
  </si>
  <si>
    <t>LOCALITA' PADRICIANO 99</t>
  </si>
  <si>
    <t>2023/000254/E</t>
  </si>
  <si>
    <t>30/11/2009 00.00.00</t>
  </si>
  <si>
    <t>2023/000264/E</t>
  </si>
  <si>
    <t>2023/000091</t>
  </si>
  <si>
    <t>CORSO ITALIA N.75</t>
  </si>
  <si>
    <t>2023/155101/U</t>
  </si>
  <si>
    <t>29/09/2023 00.00.00</t>
  </si>
  <si>
    <t>2023/171601/U</t>
  </si>
  <si>
    <t>2023/184501/U</t>
  </si>
  <si>
    <t>2023/000031</t>
  </si>
  <si>
    <t>VIALE COLOMBO</t>
  </si>
  <si>
    <t>2023/632450149/001</t>
  </si>
  <si>
    <t>15/10/2023 00.00.00</t>
  </si>
  <si>
    <t>2023/632450149/002</t>
  </si>
  <si>
    <t>2023/632725695/001</t>
  </si>
  <si>
    <t>2023/632996865/001</t>
  </si>
  <si>
    <t>2023/632996865/002</t>
  </si>
  <si>
    <t>2023/633337211/001</t>
  </si>
  <si>
    <t>2023/008223/FPR</t>
  </si>
  <si>
    <t>2023/009623/FPR</t>
  </si>
  <si>
    <t>VIA 9 GIUGNO 103</t>
  </si>
  <si>
    <t>20/11/2009 00.00.00</t>
  </si>
  <si>
    <t>2023/009723/FPR</t>
  </si>
  <si>
    <t>2023/3417001730</t>
  </si>
  <si>
    <t>VIA BELVEDERE 2/A</t>
  </si>
  <si>
    <t>COMO</t>
  </si>
  <si>
    <t>CO</t>
  </si>
  <si>
    <t>2023/3417001731</t>
  </si>
  <si>
    <t>2023/3417001734</t>
  </si>
  <si>
    <t>2023/3417001735</t>
  </si>
  <si>
    <t>17/12/2023 00.00.00</t>
  </si>
  <si>
    <t>2023/3417002133</t>
  </si>
  <si>
    <t>2023/003713</t>
  </si>
  <si>
    <t>VIA BERTOLINI 42</t>
  </si>
  <si>
    <t>TREVISO</t>
  </si>
  <si>
    <t>TV</t>
  </si>
  <si>
    <t>2023/003714</t>
  </si>
  <si>
    <t>14/10/2023 00.00.00</t>
  </si>
  <si>
    <t>2023/000001</t>
  </si>
  <si>
    <t>LIFTING HOUSE SRL</t>
  </si>
  <si>
    <t>VIA CAPODISTRIA, 1</t>
  </si>
  <si>
    <t>05/11/2009 00.00.00</t>
  </si>
  <si>
    <t>2023/000005/BAR</t>
  </si>
  <si>
    <t>BAR</t>
  </si>
  <si>
    <t>2023/000008/BAR</t>
  </si>
  <si>
    <t>2023/000013/BAR</t>
  </si>
  <si>
    <t>08/12/2023 00.00.00</t>
  </si>
  <si>
    <t>2023/000016/BAR</t>
  </si>
  <si>
    <t>2023/000001/PAS</t>
  </si>
  <si>
    <t>PAS</t>
  </si>
  <si>
    <t>EDILKOMPLAST SRL</t>
  </si>
  <si>
    <t>PIAZZA A. PASTRELLO, 12/6</t>
  </si>
  <si>
    <t>FAVARO VENETO</t>
  </si>
  <si>
    <t>2023/000239/C</t>
  </si>
  <si>
    <t>H.T. ENGINEERING SRL</t>
  </si>
  <si>
    <t>VIA CJAVECIS 3/A/1</t>
  </si>
  <si>
    <t>2023/003611/V</t>
  </si>
  <si>
    <t>V</t>
  </si>
  <si>
    <t>DEIURI SERRAMENTI SRL</t>
  </si>
  <si>
    <t>VIA IV NOVEMBRE, 5/F</t>
  </si>
  <si>
    <t>2023/003831/V</t>
  </si>
  <si>
    <t>25/11/2023 00.00.00</t>
  </si>
  <si>
    <t>2023/352523</t>
  </si>
  <si>
    <t>SILMAX SRL A S.U.</t>
  </si>
  <si>
    <t>VIA ABETTI 8</t>
  </si>
  <si>
    <t>2023/000001/E</t>
  </si>
  <si>
    <t>CONTAINEX MBH</t>
  </si>
  <si>
    <t>IZ NO - SUD STRASSE, 14</t>
  </si>
  <si>
    <t>WIENER</t>
  </si>
  <si>
    <t>RAIFFEISEN</t>
  </si>
  <si>
    <t>2023/001734/A</t>
  </si>
  <si>
    <t>CALZAVARA SPA CON SOCIO UNICO</t>
  </si>
  <si>
    <t>PIAZZA CAMILLO FINOCCHIARO APRILE 3</t>
  </si>
  <si>
    <t>2023/012574</t>
  </si>
  <si>
    <t>DIKE GIURIDICA SRL</t>
  </si>
  <si>
    <t>RIVIERA DI CHIAIA 256</t>
  </si>
  <si>
    <t>NAPOLI</t>
  </si>
  <si>
    <t>NA</t>
  </si>
  <si>
    <t>2023/000033</t>
  </si>
  <si>
    <t>FIPA SOCIATA' A RESPONSABILITA' LIMITATA</t>
  </si>
  <si>
    <t>VIA DUCA D'AOSTA 71/73</t>
  </si>
  <si>
    <t>mese</t>
  </si>
  <si>
    <t>07/11/2023</t>
  </si>
  <si>
    <t>03/10/2023</t>
  </si>
  <si>
    <t>25/10/2023</t>
  </si>
  <si>
    <t>05/10/2023</t>
  </si>
  <si>
    <t>13/10/2023</t>
  </si>
  <si>
    <t>11/10/2023</t>
  </si>
  <si>
    <t>31/10/2023</t>
  </si>
  <si>
    <t>23/10/2023</t>
  </si>
  <si>
    <t>30/10/2023</t>
  </si>
  <si>
    <t>26/10/2023</t>
  </si>
  <si>
    <t>06/10/2023</t>
  </si>
  <si>
    <t>02/10/2023</t>
  </si>
  <si>
    <t>03/11/2023</t>
  </si>
  <si>
    <t>15/11/2023</t>
  </si>
  <si>
    <t>13/11/2023</t>
  </si>
  <si>
    <t>12/12/2023</t>
  </si>
  <si>
    <t>05/11/2009</t>
  </si>
  <si>
    <t>04/10/2023</t>
  </si>
  <si>
    <t>06/09/2023</t>
  </si>
  <si>
    <t>12/10/2023</t>
  </si>
  <si>
    <t>09/10/2023</t>
  </si>
  <si>
    <t>01/10/2023</t>
  </si>
  <si>
    <t>24/10/2023</t>
  </si>
  <si>
    <t>21/10/2023</t>
  </si>
  <si>
    <t>14/10/2023</t>
  </si>
  <si>
    <t>15/10/2023</t>
  </si>
  <si>
    <t>30/11/2023</t>
  </si>
  <si>
    <t>23/11/2023</t>
  </si>
  <si>
    <t>29/11/2023</t>
  </si>
  <si>
    <t>19/11/2023</t>
  </si>
  <si>
    <t>10/11/2023</t>
  </si>
  <si>
    <t>11/11/2023</t>
  </si>
  <si>
    <t>12/11/2023</t>
  </si>
  <si>
    <t>24/11/2023</t>
  </si>
  <si>
    <t>06/11/2023</t>
  </si>
  <si>
    <t>16/11/2023</t>
  </si>
  <si>
    <t>18/11/2023</t>
  </si>
  <si>
    <t>14/11/2023</t>
  </si>
  <si>
    <t>25/11/2023</t>
  </si>
  <si>
    <t>04/12/2023</t>
  </si>
  <si>
    <t>26/11/2009</t>
  </si>
  <si>
    <t>05/12/2023</t>
  </si>
  <si>
    <t>17/11/2023</t>
  </si>
  <si>
    <t>11/12/2023</t>
  </si>
  <si>
    <t>15/12/2023</t>
  </si>
  <si>
    <t/>
  </si>
  <si>
    <t>27/12/2023</t>
  </si>
  <si>
    <t>14/12/2023</t>
  </si>
  <si>
    <t>07/12/2023</t>
  </si>
  <si>
    <t>27/10/2023</t>
  </si>
  <si>
    <t>20/12/2023</t>
  </si>
  <si>
    <t>21/12/2023</t>
  </si>
  <si>
    <t>31/12/2023</t>
  </si>
  <si>
    <t>09/12/2023</t>
  </si>
  <si>
    <t>01/12/2023</t>
  </si>
  <si>
    <t>19/12/2023</t>
  </si>
  <si>
    <t>22/12/2023</t>
  </si>
  <si>
    <t>13/12/2023</t>
  </si>
  <si>
    <t>17/12/2023</t>
  </si>
  <si>
    <t>08/12/2023</t>
  </si>
  <si>
    <t>06/12/2023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</si>
</sst>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General"/>
    <numFmt numFmtId="165" formatCode="#,##0.00_ ;\-#,##0.00\ "/>
    <numFmt numFmtId="166" formatCode="dd/mm/yyyy&quot; &quot;hh&quot;.&quot;mm&quot;.&quot;ss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3" fontId="6" fillId="0" borderId="0" applyFont="0" applyFill="0" applyBorder="0" applyAlignment="0" applyProtection="0"/>
  </cellStyleXfs>
  <cellXfs count="36">
    <xf numFmtId="0" fontId="0" fillId="0" borderId="0" xfId="0" applyAlignment="1">
      <alignment horizontal="left" vertical="top"/>
    </xf>
    <xf numFmtId="166" fontId="2" fillId="0" borderId="0" xfId="2" applyNumberFormat="1"/>
    <xf numFmtId="165" fontId="2" fillId="0" borderId="0" xfId="1" applyNumberFormat="1" applyFont="1" applyFill="1"/>
    <xf numFmtId="166" fontId="4" fillId="0" borderId="0" xfId="2" applyNumberFormat="1" applyFont="1"/>
    <xf numFmtId="0" fontId="5" fillId="0" borderId="0" xfId="0" applyFont="1" applyAlignment="1">
      <alignment horizontal="left" vertical="top"/>
    </xf>
    <xf numFmtId="44" fontId="0" fillId="0" borderId="0" xfId="1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44" fontId="0" fillId="2" borderId="0" xfId="1" applyFont="1" applyFill="1" applyBorder="1" applyAlignment="1">
      <alignment horizontal="left" vertical="top"/>
    </xf>
    <xf numFmtId="2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 vertical="top"/>
    </xf>
    <xf numFmtId="44" fontId="5" fillId="0" borderId="0" xfId="1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44" fontId="0" fillId="3" borderId="0" xfId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43" fontId="0" fillId="0" borderId="0" xfId="3" applyFont="1" applyFill="1" applyBorder="1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7" fillId="0" borderId="0" xfId="0" applyFont="1" applyAlignment="1">
      <alignment horizontal="left" vertical="top"/>
    </xf>
    <xf numFmtId="1" fontId="0" fillId="3" borderId="0" xfId="0" applyNumberForma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1" fontId="9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1" fontId="8" fillId="0" borderId="0" xfId="0" applyNumberFormat="1" applyFont="1" applyAlignment="1">
      <alignment horizontal="left" vertical="top"/>
    </xf>
    <xf numFmtId="43" fontId="0" fillId="0" borderId="0" xfId="3" applyFont="1" applyFill="1" applyAlignment="1">
      <alignment horizontal="left" vertical="top"/>
    </xf>
    <xf numFmtId="43" fontId="9" fillId="0" borderId="0" xfId="3" applyFont="1" applyFill="1" applyAlignment="1">
      <alignment horizontal="left" vertical="top"/>
    </xf>
    <xf numFmtId="43" fontId="8" fillId="0" borderId="0" xfId="3" applyFont="1" applyFill="1" applyAlignment="1">
      <alignment horizontal="left" vertical="top"/>
    </xf>
    <xf numFmtId="43" fontId="7" fillId="0" borderId="0" xfId="3" applyFont="1" applyFill="1" applyAlignment="1">
      <alignment horizontal="left" vertical="top"/>
    </xf>
    <xf numFmtId="2" fontId="2" fillId="0" borderId="0" xfId="2" applyNumberFormat="1"/>
    <xf numFmtId="2" fontId="4" fillId="0" borderId="0" xfId="2" applyNumberFormat="1" applyFont="1"/>
    <xf numFmtId="2" fontId="5" fillId="3" borderId="0" xfId="0" applyNumberFormat="1" applyFont="1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43" fontId="10" fillId="0" borderId="0" xfId="3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3" borderId="0" xfId="0" applyNumberFormat="1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164" fontId="3" fillId="0" borderId="0" xfId="2" applyFont="1" applyAlignment="1">
      <alignment horizontal="center"/>
    </xf>
    <xf numFmtId="0" fontId="7" fillId="3" borderId="0" xfId="0" applyFont="1" applyFill="1" applyAlignment="1">
      <alignment horizontal="left" vertical="top"/>
    </xf>
  </cellXfs>
  <cellStyles count="4">
    <cellStyle name="Excel Built-in Normal" xfId="2" xr:uid="{63370A59-4DB9-484F-B63D-1EF09CD4D03E}"/>
    <cellStyle name="Migliaia" xfId="3" builtinId="3"/>
    <cellStyle name="Normale" xfId="0" builtinId="0"/>
    <cellStyle name="Valuta" xfId="1" builtinId="4"/>
  </cellStyles>
  <dxfs count="5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876A6-5958-466F-99F6-431B5F5556C0}">
  <dimension ref="A1:H274"/>
  <sheetViews>
    <sheetView zoomScale="98" zoomScaleNormal="98" workbookViewId="0">
      <selection activeCell="C40" sqref="C40"/>
    </sheetView>
  </sheetViews>
  <sheetFormatPr defaultRowHeight="12.75" x14ac:dyDescent="0.2"/>
  <cols>
    <col min="1" max="1" width="19.33203125" style="15" bestFit="1" customWidth="1"/>
    <col min="4" max="4" width="15" style="22" bestFit="1" customWidth="1"/>
    <col min="5" max="5" width="41.6640625" customWidth="1"/>
    <col min="8" max="8" width="9.83203125" bestFit="1" customWidth="1"/>
  </cols>
  <sheetData>
    <row r="1" spans="1:7" x14ac:dyDescent="0.2">
      <c r="A1" s="15" t="s">
        <v>137</v>
      </c>
      <c r="B1" t="s">
        <v>73</v>
      </c>
      <c r="C1" t="s">
        <v>146</v>
      </c>
      <c r="D1" s="22" t="s">
        <v>74</v>
      </c>
      <c r="E1" t="s">
        <v>148</v>
      </c>
    </row>
    <row r="2" spans="1:7" x14ac:dyDescent="0.2">
      <c r="A2" s="15" t="s">
        <v>299</v>
      </c>
      <c r="B2">
        <v>0</v>
      </c>
      <c r="C2" t="s">
        <v>363</v>
      </c>
      <c r="D2" s="22">
        <v>85</v>
      </c>
      <c r="E2" t="s">
        <v>43</v>
      </c>
      <c r="F2" s="15">
        <f>+A2-C2</f>
        <v>20</v>
      </c>
      <c r="G2">
        <f>+F2*D2/$D$83</f>
        <v>9.5516430652121589E-3</v>
      </c>
    </row>
    <row r="3" spans="1:7" x14ac:dyDescent="0.2">
      <c r="A3" s="15" t="s">
        <v>302</v>
      </c>
      <c r="B3">
        <v>0</v>
      </c>
      <c r="C3" t="s">
        <v>302</v>
      </c>
      <c r="D3" s="22">
        <v>14190</v>
      </c>
      <c r="E3" t="s">
        <v>13</v>
      </c>
      <c r="F3" s="15">
        <f t="shared" ref="F3:F66" si="0">+A3-C3</f>
        <v>0</v>
      </c>
      <c r="G3">
        <f t="shared" ref="G3:G66" si="1">+F3*D3/$D$83</f>
        <v>0</v>
      </c>
    </row>
    <row r="4" spans="1:7" x14ac:dyDescent="0.2">
      <c r="A4" s="15" t="s">
        <v>307</v>
      </c>
      <c r="B4">
        <v>0</v>
      </c>
      <c r="C4" t="s">
        <v>307</v>
      </c>
      <c r="D4" s="22">
        <v>351.49</v>
      </c>
      <c r="E4" t="s">
        <v>46</v>
      </c>
      <c r="F4" s="15">
        <f t="shared" si="0"/>
        <v>0</v>
      </c>
      <c r="G4">
        <f t="shared" si="1"/>
        <v>0</v>
      </c>
    </row>
    <row r="5" spans="1:7" x14ac:dyDescent="0.2">
      <c r="A5" s="15" t="s">
        <v>311</v>
      </c>
      <c r="B5">
        <v>0</v>
      </c>
      <c r="C5" t="s">
        <v>363</v>
      </c>
      <c r="D5" s="22">
        <v>336.72</v>
      </c>
      <c r="E5" t="s">
        <v>14</v>
      </c>
      <c r="F5" s="15">
        <f t="shared" si="0"/>
        <v>31</v>
      </c>
      <c r="G5">
        <f t="shared" si="1"/>
        <v>5.8648886376744348E-2</v>
      </c>
    </row>
    <row r="6" spans="1:7" x14ac:dyDescent="0.2">
      <c r="A6" s="15" t="s">
        <v>311</v>
      </c>
      <c r="B6">
        <v>0</v>
      </c>
      <c r="C6" t="s">
        <v>363</v>
      </c>
      <c r="D6" s="22">
        <v>60.58</v>
      </c>
      <c r="E6" t="s">
        <v>14</v>
      </c>
      <c r="F6" s="15">
        <f t="shared" si="0"/>
        <v>31</v>
      </c>
      <c r="G6">
        <f t="shared" si="1"/>
        <v>1.0551643908004194E-2</v>
      </c>
    </row>
    <row r="7" spans="1:7" x14ac:dyDescent="0.2">
      <c r="A7" s="15" t="s">
        <v>311</v>
      </c>
      <c r="B7">
        <v>0</v>
      </c>
      <c r="C7" t="s">
        <v>363</v>
      </c>
      <c r="D7" s="22">
        <v>66.62</v>
      </c>
      <c r="E7" t="s">
        <v>14</v>
      </c>
      <c r="F7" s="15">
        <f t="shared" si="0"/>
        <v>31</v>
      </c>
      <c r="G7">
        <f t="shared" si="1"/>
        <v>1.1603673112433798E-2</v>
      </c>
    </row>
    <row r="8" spans="1:7" x14ac:dyDescent="0.2">
      <c r="A8" s="15" t="s">
        <v>311</v>
      </c>
      <c r="B8">
        <v>0</v>
      </c>
      <c r="C8" t="s">
        <v>363</v>
      </c>
      <c r="D8" s="22">
        <v>129.72999999999999</v>
      </c>
      <c r="E8" t="s">
        <v>14</v>
      </c>
      <c r="F8" s="15">
        <f t="shared" si="0"/>
        <v>31</v>
      </c>
      <c r="G8">
        <f t="shared" si="1"/>
        <v>2.2595984882558335E-2</v>
      </c>
    </row>
    <row r="9" spans="1:7" x14ac:dyDescent="0.2">
      <c r="A9" s="15" t="s">
        <v>311</v>
      </c>
      <c r="B9">
        <v>0</v>
      </c>
      <c r="C9" t="s">
        <v>363</v>
      </c>
      <c r="D9" s="22">
        <v>53.73</v>
      </c>
      <c r="E9" t="s">
        <v>14</v>
      </c>
      <c r="F9" s="15">
        <f t="shared" si="0"/>
        <v>31</v>
      </c>
      <c r="G9">
        <f t="shared" si="1"/>
        <v>9.3585313168878387E-3</v>
      </c>
    </row>
    <row r="10" spans="1:7" x14ac:dyDescent="0.2">
      <c r="A10" s="15" t="s">
        <v>311</v>
      </c>
      <c r="B10">
        <v>0</v>
      </c>
      <c r="C10" t="s">
        <v>363</v>
      </c>
      <c r="D10" s="22">
        <v>59.96</v>
      </c>
      <c r="E10" t="s">
        <v>14</v>
      </c>
      <c r="F10" s="15">
        <f t="shared" si="0"/>
        <v>31</v>
      </c>
      <c r="G10">
        <f t="shared" si="1"/>
        <v>1.0443654155231619E-2</v>
      </c>
    </row>
    <row r="11" spans="1:7" x14ac:dyDescent="0.2">
      <c r="A11" s="15" t="s">
        <v>311</v>
      </c>
      <c r="B11">
        <v>0</v>
      </c>
      <c r="C11" t="s">
        <v>363</v>
      </c>
      <c r="D11" s="22">
        <v>116.4</v>
      </c>
      <c r="E11" t="s">
        <v>14</v>
      </c>
      <c r="F11" s="15">
        <f t="shared" si="0"/>
        <v>31</v>
      </c>
      <c r="G11">
        <f t="shared" si="1"/>
        <v>2.0274205197947974E-2</v>
      </c>
    </row>
    <row r="12" spans="1:7" x14ac:dyDescent="0.2">
      <c r="A12" s="15" t="s">
        <v>311</v>
      </c>
      <c r="B12">
        <v>0</v>
      </c>
      <c r="C12" t="s">
        <v>363</v>
      </c>
      <c r="D12" s="22">
        <v>90.93</v>
      </c>
      <c r="E12" t="s">
        <v>14</v>
      </c>
      <c r="F12" s="15">
        <f t="shared" si="0"/>
        <v>31</v>
      </c>
      <c r="G12">
        <f t="shared" si="1"/>
        <v>1.5837916483242349E-2</v>
      </c>
    </row>
    <row r="13" spans="1:7" x14ac:dyDescent="0.2">
      <c r="A13" s="15" t="s">
        <v>311</v>
      </c>
      <c r="B13">
        <v>0</v>
      </c>
      <c r="C13" t="s">
        <v>363</v>
      </c>
      <c r="D13" s="22">
        <v>58.7</v>
      </c>
      <c r="E13" t="s">
        <v>14</v>
      </c>
      <c r="F13" s="15">
        <f t="shared" si="0"/>
        <v>31</v>
      </c>
      <c r="G13">
        <f t="shared" si="1"/>
        <v>1.0224191109274451E-2</v>
      </c>
    </row>
    <row r="14" spans="1:7" x14ac:dyDescent="0.2">
      <c r="A14" s="15" t="s">
        <v>316</v>
      </c>
      <c r="B14">
        <v>0</v>
      </c>
      <c r="C14" t="s">
        <v>375</v>
      </c>
      <c r="D14" s="22">
        <v>103.7</v>
      </c>
      <c r="E14" t="s">
        <v>16</v>
      </c>
      <c r="F14" s="15">
        <f t="shared" si="0"/>
        <v>31</v>
      </c>
      <c r="G14">
        <f t="shared" si="1"/>
        <v>1.8062157036316192E-2</v>
      </c>
    </row>
    <row r="15" spans="1:7" x14ac:dyDescent="0.2">
      <c r="A15" s="15" t="s">
        <v>322</v>
      </c>
      <c r="B15">
        <v>0</v>
      </c>
      <c r="C15" t="s">
        <v>322</v>
      </c>
      <c r="D15" s="22">
        <v>55.74</v>
      </c>
      <c r="E15" t="s">
        <v>15</v>
      </c>
      <c r="F15" s="15">
        <f t="shared" si="0"/>
        <v>0</v>
      </c>
      <c r="G15">
        <f t="shared" si="1"/>
        <v>0</v>
      </c>
    </row>
    <row r="16" spans="1:7" x14ac:dyDescent="0.2">
      <c r="A16" s="15" t="s">
        <v>323</v>
      </c>
      <c r="B16">
        <v>0</v>
      </c>
      <c r="C16" t="s">
        <v>323</v>
      </c>
      <c r="D16" s="22">
        <v>418.08</v>
      </c>
      <c r="E16" t="s">
        <v>109</v>
      </c>
      <c r="F16" s="15">
        <f t="shared" si="0"/>
        <v>0</v>
      </c>
      <c r="G16">
        <f t="shared" si="1"/>
        <v>0</v>
      </c>
    </row>
    <row r="17" spans="1:7" x14ac:dyDescent="0.2">
      <c r="A17" s="15" t="s">
        <v>323</v>
      </c>
      <c r="B17">
        <v>0</v>
      </c>
      <c r="C17" t="s">
        <v>384</v>
      </c>
      <c r="D17" s="22">
        <v>975</v>
      </c>
      <c r="E17" t="s">
        <v>36</v>
      </c>
      <c r="F17" s="15">
        <f t="shared" si="0"/>
        <v>31</v>
      </c>
      <c r="G17">
        <f t="shared" si="1"/>
        <v>0.16982259508590442</v>
      </c>
    </row>
    <row r="18" spans="1:7" x14ac:dyDescent="0.2">
      <c r="A18" s="15" t="s">
        <v>323</v>
      </c>
      <c r="B18">
        <v>0</v>
      </c>
      <c r="C18" t="s">
        <v>384</v>
      </c>
      <c r="D18" s="22">
        <v>1002</v>
      </c>
      <c r="E18" t="s">
        <v>275</v>
      </c>
      <c r="F18" s="15">
        <f t="shared" si="0"/>
        <v>31</v>
      </c>
      <c r="G18">
        <f t="shared" si="1"/>
        <v>0.17452537464212944</v>
      </c>
    </row>
    <row r="19" spans="1:7" x14ac:dyDescent="0.2">
      <c r="A19" s="15" t="s">
        <v>328</v>
      </c>
      <c r="B19">
        <v>0</v>
      </c>
      <c r="C19" t="s">
        <v>328</v>
      </c>
      <c r="D19" s="22">
        <v>140.58000000000001</v>
      </c>
      <c r="E19" t="s">
        <v>46</v>
      </c>
      <c r="F19" s="15">
        <f t="shared" si="0"/>
        <v>0</v>
      </c>
      <c r="G19">
        <f t="shared" si="1"/>
        <v>0</v>
      </c>
    </row>
    <row r="20" spans="1:7" x14ac:dyDescent="0.2">
      <c r="A20" s="15" t="s">
        <v>330</v>
      </c>
      <c r="B20">
        <v>0</v>
      </c>
      <c r="C20" t="s">
        <v>330</v>
      </c>
      <c r="D20" s="22">
        <v>875.47</v>
      </c>
      <c r="E20" t="s">
        <v>63</v>
      </c>
      <c r="F20" s="15">
        <f t="shared" si="0"/>
        <v>0</v>
      </c>
      <c r="G20">
        <f t="shared" si="1"/>
        <v>0</v>
      </c>
    </row>
    <row r="21" spans="1:7" x14ac:dyDescent="0.2">
      <c r="A21" s="15" t="s">
        <v>333</v>
      </c>
      <c r="B21">
        <v>0</v>
      </c>
      <c r="C21" t="s">
        <v>371</v>
      </c>
      <c r="D21" s="22">
        <v>815.5</v>
      </c>
      <c r="E21" t="s">
        <v>55</v>
      </c>
      <c r="F21" s="15">
        <f t="shared" si="0"/>
        <v>92</v>
      </c>
      <c r="G21">
        <f t="shared" si="1"/>
        <v>0.42154210153565141</v>
      </c>
    </row>
    <row r="22" spans="1:7" x14ac:dyDescent="0.2">
      <c r="A22" s="15" t="s">
        <v>336</v>
      </c>
      <c r="B22">
        <v>0</v>
      </c>
      <c r="C22" t="s">
        <v>365</v>
      </c>
      <c r="D22" s="22">
        <v>800</v>
      </c>
      <c r="E22" t="s">
        <v>19</v>
      </c>
      <c r="F22" s="15">
        <f t="shared" si="0"/>
        <v>61</v>
      </c>
      <c r="G22">
        <f t="shared" si="1"/>
        <v>0.27418834210726667</v>
      </c>
    </row>
    <row r="23" spans="1:7" x14ac:dyDescent="0.2">
      <c r="A23" s="15" t="s">
        <v>338</v>
      </c>
      <c r="B23">
        <v>0</v>
      </c>
      <c r="C23" t="s">
        <v>351</v>
      </c>
      <c r="D23" s="22">
        <v>49.75</v>
      </c>
      <c r="E23" t="s">
        <v>75</v>
      </c>
      <c r="F23" s="15">
        <f t="shared" si="0"/>
        <v>31</v>
      </c>
      <c r="G23">
        <f t="shared" si="1"/>
        <v>8.6653067748961483E-3</v>
      </c>
    </row>
    <row r="24" spans="1:7" x14ac:dyDescent="0.2">
      <c r="A24" s="15" t="s">
        <v>338</v>
      </c>
      <c r="B24">
        <v>0</v>
      </c>
      <c r="C24" t="s">
        <v>338</v>
      </c>
      <c r="D24" s="22">
        <v>1.5</v>
      </c>
      <c r="E24" t="s">
        <v>51</v>
      </c>
      <c r="F24" s="15">
        <f t="shared" si="0"/>
        <v>0</v>
      </c>
      <c r="G24">
        <f t="shared" si="1"/>
        <v>0</v>
      </c>
    </row>
    <row r="25" spans="1:7" x14ac:dyDescent="0.2">
      <c r="A25" s="15" t="s">
        <v>338</v>
      </c>
      <c r="B25">
        <v>0</v>
      </c>
      <c r="C25" t="s">
        <v>343</v>
      </c>
      <c r="D25" s="22">
        <v>85</v>
      </c>
      <c r="E25" t="s">
        <v>43</v>
      </c>
      <c r="F25" s="15">
        <f t="shared" si="0"/>
        <v>20</v>
      </c>
      <c r="G25">
        <f t="shared" si="1"/>
        <v>9.5516430652121589E-3</v>
      </c>
    </row>
    <row r="26" spans="1:7" x14ac:dyDescent="0.2">
      <c r="A26" s="15" t="s">
        <v>340</v>
      </c>
      <c r="B26">
        <v>0</v>
      </c>
      <c r="C26" t="s">
        <v>358</v>
      </c>
      <c r="D26" s="22">
        <v>21553.27</v>
      </c>
      <c r="E26" t="s">
        <v>37</v>
      </c>
      <c r="F26" s="15">
        <f t="shared" si="0"/>
        <v>85</v>
      </c>
      <c r="G26">
        <f t="shared" si="1"/>
        <v>10.293457096407263</v>
      </c>
    </row>
    <row r="27" spans="1:7" x14ac:dyDescent="0.2">
      <c r="A27" s="15" t="s">
        <v>340</v>
      </c>
      <c r="B27">
        <v>0</v>
      </c>
      <c r="C27" t="s">
        <v>352</v>
      </c>
      <c r="D27" s="22">
        <v>46.2</v>
      </c>
      <c r="E27" t="s">
        <v>26</v>
      </c>
      <c r="F27" s="15">
        <f t="shared" si="0"/>
        <v>62</v>
      </c>
      <c r="G27">
        <f t="shared" si="1"/>
        <v>1.6093956703525709E-2</v>
      </c>
    </row>
    <row r="28" spans="1:7" x14ac:dyDescent="0.2">
      <c r="A28" s="15" t="s">
        <v>340</v>
      </c>
      <c r="B28">
        <v>0</v>
      </c>
      <c r="C28" t="s">
        <v>328</v>
      </c>
      <c r="D28" s="22">
        <v>407.35</v>
      </c>
      <c r="E28" t="s">
        <v>78</v>
      </c>
      <c r="F28" s="15">
        <f t="shared" si="0"/>
        <v>7</v>
      </c>
      <c r="G28">
        <f t="shared" si="1"/>
        <v>1.6021195657823065E-2</v>
      </c>
    </row>
    <row r="29" spans="1:7" x14ac:dyDescent="0.2">
      <c r="A29" s="15" t="s">
        <v>340</v>
      </c>
      <c r="B29">
        <v>0</v>
      </c>
      <c r="C29" t="s">
        <v>340</v>
      </c>
      <c r="D29" s="22">
        <v>407.35</v>
      </c>
      <c r="E29" t="s">
        <v>78</v>
      </c>
      <c r="F29" s="15">
        <f t="shared" si="0"/>
        <v>0</v>
      </c>
      <c r="G29">
        <f t="shared" si="1"/>
        <v>0</v>
      </c>
    </row>
    <row r="30" spans="1:7" x14ac:dyDescent="0.2">
      <c r="A30" s="15" t="s">
        <v>340</v>
      </c>
      <c r="B30">
        <v>0</v>
      </c>
      <c r="C30" t="s">
        <v>360</v>
      </c>
      <c r="D30" s="22">
        <v>40</v>
      </c>
      <c r="E30" t="s">
        <v>48</v>
      </c>
      <c r="F30" s="15">
        <f t="shared" si="0"/>
        <v>75</v>
      </c>
      <c r="G30">
        <f t="shared" si="1"/>
        <v>1.6855840703315573E-2</v>
      </c>
    </row>
    <row r="31" spans="1:7" x14ac:dyDescent="0.2">
      <c r="A31" s="15" t="s">
        <v>340</v>
      </c>
      <c r="B31">
        <v>0</v>
      </c>
      <c r="C31" t="s">
        <v>361</v>
      </c>
      <c r="D31" s="22">
        <v>226.75</v>
      </c>
      <c r="E31" t="s">
        <v>27</v>
      </c>
      <c r="F31" s="15">
        <f t="shared" si="0"/>
        <v>68</v>
      </c>
      <c r="G31">
        <f t="shared" si="1"/>
        <v>8.6633402601474285E-2</v>
      </c>
    </row>
    <row r="32" spans="1:7" x14ac:dyDescent="0.2">
      <c r="A32" s="15" t="s">
        <v>340</v>
      </c>
      <c r="B32">
        <v>0</v>
      </c>
      <c r="C32" t="s">
        <v>342</v>
      </c>
      <c r="D32" s="22">
        <v>115.14</v>
      </c>
      <c r="E32" t="s">
        <v>40</v>
      </c>
      <c r="F32" s="15">
        <f t="shared" si="0"/>
        <v>31</v>
      </c>
      <c r="G32">
        <f t="shared" si="1"/>
        <v>2.0054742151990806E-2</v>
      </c>
    </row>
    <row r="33" spans="1:7" x14ac:dyDescent="0.2">
      <c r="A33" s="15" t="s">
        <v>340</v>
      </c>
      <c r="B33">
        <v>0</v>
      </c>
      <c r="C33" t="s">
        <v>366</v>
      </c>
      <c r="D33" s="22">
        <v>72.73</v>
      </c>
      <c r="E33" t="s">
        <v>214</v>
      </c>
      <c r="F33" s="15">
        <f t="shared" si="0"/>
        <v>71</v>
      </c>
      <c r="G33">
        <f t="shared" si="1"/>
        <v>2.9013565299667355E-2</v>
      </c>
    </row>
    <row r="34" spans="1:7" x14ac:dyDescent="0.2">
      <c r="A34" s="15" t="s">
        <v>340</v>
      </c>
      <c r="B34">
        <v>0</v>
      </c>
      <c r="C34" t="s">
        <v>352</v>
      </c>
      <c r="D34" s="22">
        <v>425.58</v>
      </c>
      <c r="E34" t="s">
        <v>34</v>
      </c>
      <c r="F34" s="15">
        <f t="shared" si="0"/>
        <v>62</v>
      </c>
      <c r="G34">
        <f t="shared" si="1"/>
        <v>0.14825251285468552</v>
      </c>
    </row>
    <row r="35" spans="1:7" x14ac:dyDescent="0.2">
      <c r="A35" s="15" t="s">
        <v>340</v>
      </c>
      <c r="B35">
        <v>0</v>
      </c>
      <c r="C35" t="s">
        <v>352</v>
      </c>
      <c r="D35" s="22">
        <v>1046.9000000000001</v>
      </c>
      <c r="E35" t="s">
        <v>57</v>
      </c>
      <c r="F35" s="15">
        <f t="shared" si="0"/>
        <v>62</v>
      </c>
      <c r="G35">
        <f t="shared" si="1"/>
        <v>0.3646918457342222</v>
      </c>
    </row>
    <row r="36" spans="1:7" x14ac:dyDescent="0.2">
      <c r="A36" s="15" t="s">
        <v>340</v>
      </c>
      <c r="B36">
        <v>0</v>
      </c>
      <c r="C36" t="s">
        <v>352</v>
      </c>
      <c r="D36" s="22">
        <v>285</v>
      </c>
      <c r="E36" t="s">
        <v>57</v>
      </c>
      <c r="F36" s="15">
        <f t="shared" si="0"/>
        <v>62</v>
      </c>
      <c r="G36">
        <f t="shared" si="1"/>
        <v>9.9280901742528738E-2</v>
      </c>
    </row>
    <row r="37" spans="1:7" x14ac:dyDescent="0.2">
      <c r="A37" s="15" t="s">
        <v>340</v>
      </c>
      <c r="B37">
        <v>0</v>
      </c>
      <c r="C37" t="s">
        <v>352</v>
      </c>
      <c r="D37" s="22">
        <v>8940</v>
      </c>
      <c r="E37" t="s">
        <v>57</v>
      </c>
      <c r="F37" s="15">
        <f t="shared" si="0"/>
        <v>62</v>
      </c>
      <c r="G37">
        <f t="shared" si="1"/>
        <v>3.1142851283445854</v>
      </c>
    </row>
    <row r="38" spans="1:7" x14ac:dyDescent="0.2">
      <c r="A38" s="15" t="s">
        <v>340</v>
      </c>
      <c r="B38">
        <v>0</v>
      </c>
      <c r="C38" t="s">
        <v>369</v>
      </c>
      <c r="D38" s="22">
        <v>1300</v>
      </c>
      <c r="E38" t="s">
        <v>80</v>
      </c>
      <c r="F38" s="15">
        <f t="shared" si="0"/>
        <v>89</v>
      </c>
      <c r="G38">
        <f t="shared" si="1"/>
        <v>0.650073589791204</v>
      </c>
    </row>
    <row r="39" spans="1:7" x14ac:dyDescent="0.2">
      <c r="A39" s="15" t="s">
        <v>340</v>
      </c>
      <c r="B39">
        <v>0</v>
      </c>
      <c r="C39" t="s">
        <v>369</v>
      </c>
      <c r="D39" s="22">
        <v>5928</v>
      </c>
      <c r="E39" t="s">
        <v>80</v>
      </c>
      <c r="F39" s="15">
        <f t="shared" si="0"/>
        <v>89</v>
      </c>
      <c r="G39">
        <f t="shared" si="1"/>
        <v>2.9643355694478903</v>
      </c>
    </row>
    <row r="40" spans="1:7" x14ac:dyDescent="0.2">
      <c r="A40" s="15" t="s">
        <v>340</v>
      </c>
      <c r="B40">
        <v>0</v>
      </c>
      <c r="C40" t="s">
        <v>342</v>
      </c>
      <c r="D40" s="22">
        <v>1971.85</v>
      </c>
      <c r="E40" t="s">
        <v>42</v>
      </c>
      <c r="F40" s="15">
        <f t="shared" si="0"/>
        <v>31</v>
      </c>
      <c r="G40">
        <f t="shared" si="1"/>
        <v>0.34345095807193909</v>
      </c>
    </row>
    <row r="41" spans="1:7" x14ac:dyDescent="0.2">
      <c r="A41" s="15" t="s">
        <v>340</v>
      </c>
      <c r="B41">
        <v>0</v>
      </c>
      <c r="C41" t="s">
        <v>355</v>
      </c>
      <c r="D41" s="22">
        <v>505.72</v>
      </c>
      <c r="E41" t="s">
        <v>62</v>
      </c>
      <c r="F41" s="15">
        <f t="shared" si="0"/>
        <v>28</v>
      </c>
      <c r="G41">
        <f t="shared" si="1"/>
        <v>7.9560467097820359E-2</v>
      </c>
    </row>
    <row r="42" spans="1:7" x14ac:dyDescent="0.2">
      <c r="A42" s="15" t="s">
        <v>340</v>
      </c>
      <c r="B42">
        <v>0</v>
      </c>
      <c r="C42" t="s">
        <v>370</v>
      </c>
      <c r="D42" s="22">
        <v>2602</v>
      </c>
      <c r="E42" t="s">
        <v>38</v>
      </c>
      <c r="F42" s="15">
        <f t="shared" si="0"/>
        <v>40</v>
      </c>
      <c r="G42">
        <f t="shared" si="1"/>
        <v>0.58478530013369501</v>
      </c>
    </row>
    <row r="43" spans="1:7" x14ac:dyDescent="0.2">
      <c r="A43" s="15" t="s">
        <v>340</v>
      </c>
      <c r="B43">
        <v>0</v>
      </c>
      <c r="C43" t="s">
        <v>370</v>
      </c>
      <c r="D43" s="22">
        <v>75</v>
      </c>
      <c r="E43" t="s">
        <v>38</v>
      </c>
      <c r="F43" s="15">
        <f t="shared" si="0"/>
        <v>40</v>
      </c>
      <c r="G43">
        <f t="shared" si="1"/>
        <v>1.6855840703315573E-2</v>
      </c>
    </row>
    <row r="44" spans="1:7" x14ac:dyDescent="0.2">
      <c r="A44" s="15" t="s">
        <v>340</v>
      </c>
      <c r="B44">
        <v>0</v>
      </c>
      <c r="C44" t="s">
        <v>342</v>
      </c>
      <c r="D44" s="22">
        <v>1610</v>
      </c>
      <c r="E44" t="s">
        <v>66</v>
      </c>
      <c r="F44" s="15">
        <f t="shared" si="0"/>
        <v>31</v>
      </c>
      <c r="G44">
        <f t="shared" si="1"/>
        <v>0.28042500316749341</v>
      </c>
    </row>
    <row r="45" spans="1:7" x14ac:dyDescent="0.2">
      <c r="A45" s="15" t="s">
        <v>340</v>
      </c>
      <c r="B45">
        <v>0</v>
      </c>
      <c r="C45" t="s">
        <v>342</v>
      </c>
      <c r="D45" s="22">
        <v>96.61</v>
      </c>
      <c r="E45" t="s">
        <v>16</v>
      </c>
      <c r="F45" s="15">
        <f t="shared" si="0"/>
        <v>31</v>
      </c>
      <c r="G45">
        <f t="shared" si="1"/>
        <v>1.6827241960255614E-2</v>
      </c>
    </row>
    <row r="46" spans="1:7" x14ac:dyDescent="0.2">
      <c r="A46" s="15" t="s">
        <v>340</v>
      </c>
      <c r="B46">
        <v>0</v>
      </c>
      <c r="C46" t="s">
        <v>340</v>
      </c>
      <c r="D46" s="22">
        <v>14.82</v>
      </c>
      <c r="E46" t="s">
        <v>88</v>
      </c>
      <c r="F46" s="15">
        <f t="shared" si="0"/>
        <v>0</v>
      </c>
      <c r="G46">
        <f t="shared" si="1"/>
        <v>0</v>
      </c>
    </row>
    <row r="47" spans="1:7" x14ac:dyDescent="0.2">
      <c r="A47" s="15" t="s">
        <v>340</v>
      </c>
      <c r="B47">
        <v>0</v>
      </c>
      <c r="C47" t="s">
        <v>377</v>
      </c>
      <c r="D47" s="22">
        <v>2000</v>
      </c>
      <c r="E47" t="s">
        <v>25</v>
      </c>
      <c r="F47" s="15">
        <f t="shared" si="0"/>
        <v>70</v>
      </c>
      <c r="G47">
        <f t="shared" si="1"/>
        <v>0.78660589948806015</v>
      </c>
    </row>
    <row r="48" spans="1:7" x14ac:dyDescent="0.2">
      <c r="A48" s="15" t="s">
        <v>340</v>
      </c>
      <c r="B48">
        <v>0</v>
      </c>
      <c r="C48" t="s">
        <v>377</v>
      </c>
      <c r="D48" s="22">
        <v>1625</v>
      </c>
      <c r="E48" t="s">
        <v>25</v>
      </c>
      <c r="F48" s="15">
        <f t="shared" si="0"/>
        <v>70</v>
      </c>
      <c r="G48">
        <f t="shared" si="1"/>
        <v>0.63911729333404887</v>
      </c>
    </row>
    <row r="49" spans="1:7" x14ac:dyDescent="0.2">
      <c r="A49" s="15" t="s">
        <v>340</v>
      </c>
      <c r="B49">
        <v>0</v>
      </c>
      <c r="C49" t="s">
        <v>342</v>
      </c>
      <c r="D49" s="22">
        <v>1050</v>
      </c>
      <c r="E49" t="s">
        <v>248</v>
      </c>
      <c r="F49" s="15">
        <f t="shared" si="0"/>
        <v>31</v>
      </c>
      <c r="G49">
        <f t="shared" si="1"/>
        <v>0.18288587163097397</v>
      </c>
    </row>
    <row r="50" spans="1:7" x14ac:dyDescent="0.2">
      <c r="A50" s="15" t="s">
        <v>340</v>
      </c>
      <c r="B50">
        <v>0</v>
      </c>
      <c r="C50" t="s">
        <v>352</v>
      </c>
      <c r="D50" s="22">
        <v>393.79</v>
      </c>
      <c r="E50" t="s">
        <v>93</v>
      </c>
      <c r="F50" s="15">
        <f t="shared" si="0"/>
        <v>62</v>
      </c>
      <c r="G50">
        <f t="shared" si="1"/>
        <v>0.13717833788487854</v>
      </c>
    </row>
    <row r="51" spans="1:7" x14ac:dyDescent="0.2">
      <c r="A51" s="15" t="s">
        <v>340</v>
      </c>
      <c r="B51">
        <v>0</v>
      </c>
      <c r="C51" t="s">
        <v>378</v>
      </c>
      <c r="D51" s="22">
        <v>1505.08</v>
      </c>
      <c r="E51" t="s">
        <v>77</v>
      </c>
      <c r="F51" s="15">
        <f t="shared" si="0"/>
        <v>17</v>
      </c>
      <c r="G51">
        <f t="shared" si="1"/>
        <v>0.14375986944589517</v>
      </c>
    </row>
    <row r="52" spans="1:7" x14ac:dyDescent="0.2">
      <c r="A52" s="15" t="s">
        <v>340</v>
      </c>
      <c r="B52">
        <v>0</v>
      </c>
      <c r="C52" t="s">
        <v>378</v>
      </c>
      <c r="D52" s="22">
        <v>5052.8100000000004</v>
      </c>
      <c r="E52" t="s">
        <v>77</v>
      </c>
      <c r="F52" s="15">
        <f t="shared" si="0"/>
        <v>17</v>
      </c>
      <c r="G52">
        <f t="shared" si="1"/>
        <v>0.48262637596334651</v>
      </c>
    </row>
    <row r="53" spans="1:7" x14ac:dyDescent="0.2">
      <c r="A53" s="15" t="s">
        <v>340</v>
      </c>
      <c r="B53">
        <v>0</v>
      </c>
      <c r="C53" t="s">
        <v>340</v>
      </c>
      <c r="D53" s="22">
        <v>15132.44</v>
      </c>
      <c r="E53" t="s">
        <v>77</v>
      </c>
      <c r="F53" s="15">
        <f t="shared" si="0"/>
        <v>0</v>
      </c>
      <c r="G53">
        <f t="shared" si="1"/>
        <v>0</v>
      </c>
    </row>
    <row r="54" spans="1:7" x14ac:dyDescent="0.2">
      <c r="A54" s="15" t="s">
        <v>340</v>
      </c>
      <c r="B54">
        <v>0</v>
      </c>
      <c r="C54" t="s">
        <v>379</v>
      </c>
      <c r="D54" s="22">
        <v>159.41</v>
      </c>
      <c r="E54" t="s">
        <v>30</v>
      </c>
      <c r="F54" s="15">
        <f t="shared" si="0"/>
        <v>56</v>
      </c>
      <c r="G54">
        <f t="shared" si="1"/>
        <v>5.0157138574956663E-2</v>
      </c>
    </row>
    <row r="55" spans="1:7" x14ac:dyDescent="0.2">
      <c r="A55" s="15" t="s">
        <v>340</v>
      </c>
      <c r="B55">
        <v>0</v>
      </c>
      <c r="C55" t="s">
        <v>372</v>
      </c>
      <c r="D55" s="22">
        <v>104.04</v>
      </c>
      <c r="E55" t="s">
        <v>30</v>
      </c>
      <c r="F55" s="15">
        <f t="shared" si="0"/>
        <v>49</v>
      </c>
      <c r="G55">
        <f t="shared" si="1"/>
        <v>2.8643467223958222E-2</v>
      </c>
    </row>
    <row r="56" spans="1:7" x14ac:dyDescent="0.2">
      <c r="A56" s="15" t="s">
        <v>340</v>
      </c>
      <c r="B56">
        <v>0</v>
      </c>
      <c r="C56" t="s">
        <v>367</v>
      </c>
      <c r="D56" s="22">
        <v>132.88999999999999</v>
      </c>
      <c r="E56" t="s">
        <v>30</v>
      </c>
      <c r="F56" s="15">
        <f t="shared" si="0"/>
        <v>42</v>
      </c>
      <c r="G56">
        <f t="shared" si="1"/>
        <v>3.1359617394890488E-2</v>
      </c>
    </row>
    <row r="57" spans="1:7" x14ac:dyDescent="0.2">
      <c r="A57" s="15" t="s">
        <v>340</v>
      </c>
      <c r="B57">
        <v>0</v>
      </c>
      <c r="C57" t="s">
        <v>356</v>
      </c>
      <c r="D57" s="22">
        <v>382.24</v>
      </c>
      <c r="E57" t="s">
        <v>30</v>
      </c>
      <c r="F57" s="15">
        <f t="shared" si="0"/>
        <v>35</v>
      </c>
      <c r="G57">
        <f t="shared" si="1"/>
        <v>7.5168059755079022E-2</v>
      </c>
    </row>
    <row r="58" spans="1:7" x14ac:dyDescent="0.2">
      <c r="A58" s="15" t="s">
        <v>340</v>
      </c>
      <c r="B58">
        <v>0</v>
      </c>
      <c r="C58" t="s">
        <v>342</v>
      </c>
      <c r="D58" s="22">
        <v>212.08</v>
      </c>
      <c r="E58" t="s">
        <v>44</v>
      </c>
      <c r="F58" s="15">
        <f t="shared" si="0"/>
        <v>31</v>
      </c>
      <c r="G58">
        <f t="shared" si="1"/>
        <v>3.6939462529044731E-2</v>
      </c>
    </row>
    <row r="59" spans="1:7" x14ac:dyDescent="0.2">
      <c r="A59" s="15" t="s">
        <v>340</v>
      </c>
      <c r="B59">
        <v>0</v>
      </c>
      <c r="C59" t="s">
        <v>340</v>
      </c>
      <c r="D59" s="22">
        <v>93.13</v>
      </c>
      <c r="E59" t="s">
        <v>92</v>
      </c>
      <c r="F59" s="15">
        <f t="shared" si="0"/>
        <v>0</v>
      </c>
      <c r="G59">
        <f t="shared" si="1"/>
        <v>0</v>
      </c>
    </row>
    <row r="60" spans="1:7" x14ac:dyDescent="0.2">
      <c r="A60" s="15" t="s">
        <v>340</v>
      </c>
      <c r="B60">
        <v>0</v>
      </c>
      <c r="C60" t="s">
        <v>342</v>
      </c>
      <c r="D60" s="22">
        <v>1577.05</v>
      </c>
      <c r="E60" t="s">
        <v>23</v>
      </c>
      <c r="F60" s="15">
        <f t="shared" si="0"/>
        <v>31</v>
      </c>
      <c r="G60">
        <f t="shared" si="1"/>
        <v>0.27468587033869285</v>
      </c>
    </row>
    <row r="61" spans="1:7" x14ac:dyDescent="0.2">
      <c r="A61" s="15" t="s">
        <v>340</v>
      </c>
      <c r="B61">
        <v>0</v>
      </c>
      <c r="C61" t="s">
        <v>340</v>
      </c>
      <c r="D61" s="22">
        <v>43.2</v>
      </c>
      <c r="E61" t="s">
        <v>107</v>
      </c>
      <c r="F61" s="15">
        <f t="shared" si="0"/>
        <v>0</v>
      </c>
      <c r="G61">
        <f t="shared" si="1"/>
        <v>0</v>
      </c>
    </row>
    <row r="62" spans="1:7" x14ac:dyDescent="0.2">
      <c r="A62" s="15" t="s">
        <v>340</v>
      </c>
      <c r="B62">
        <v>0</v>
      </c>
      <c r="C62" t="s">
        <v>380</v>
      </c>
      <c r="D62" s="22">
        <v>852.69</v>
      </c>
      <c r="E62" t="s">
        <v>35</v>
      </c>
      <c r="F62" s="15">
        <f t="shared" si="0"/>
        <v>46</v>
      </c>
      <c r="G62">
        <f t="shared" si="1"/>
        <v>0.22038303774275578</v>
      </c>
    </row>
    <row r="63" spans="1:7" x14ac:dyDescent="0.2">
      <c r="A63" s="15" t="s">
        <v>340</v>
      </c>
      <c r="B63">
        <v>0</v>
      </c>
      <c r="C63" t="s">
        <v>380</v>
      </c>
      <c r="D63" s="22">
        <v>121.26</v>
      </c>
      <c r="E63" t="s">
        <v>35</v>
      </c>
      <c r="F63" s="15">
        <f t="shared" si="0"/>
        <v>46</v>
      </c>
      <c r="G63">
        <f t="shared" si="1"/>
        <v>3.1340401736488714E-2</v>
      </c>
    </row>
    <row r="64" spans="1:7" x14ac:dyDescent="0.2">
      <c r="A64" s="15" t="s">
        <v>340</v>
      </c>
      <c r="B64">
        <v>0</v>
      </c>
      <c r="C64" t="s">
        <v>352</v>
      </c>
      <c r="D64" s="22">
        <v>2950</v>
      </c>
      <c r="E64" t="s">
        <v>96</v>
      </c>
      <c r="F64" s="15">
        <f t="shared" si="0"/>
        <v>62</v>
      </c>
      <c r="G64">
        <f t="shared" si="1"/>
        <v>1.0276444215454728</v>
      </c>
    </row>
    <row r="65" spans="1:7" x14ac:dyDescent="0.2">
      <c r="A65" s="15" t="s">
        <v>340</v>
      </c>
      <c r="B65">
        <v>0</v>
      </c>
      <c r="C65" t="s">
        <v>381</v>
      </c>
      <c r="D65" s="22">
        <v>1893.44</v>
      </c>
      <c r="E65" t="s">
        <v>32</v>
      </c>
      <c r="F65" s="15">
        <f t="shared" si="0"/>
        <v>82</v>
      </c>
      <c r="G65">
        <f t="shared" si="1"/>
        <v>0.8723576292484797</v>
      </c>
    </row>
    <row r="66" spans="1:7" x14ac:dyDescent="0.2">
      <c r="A66" s="15" t="s">
        <v>340</v>
      </c>
      <c r="B66">
        <v>0</v>
      </c>
      <c r="C66" t="s">
        <v>340</v>
      </c>
      <c r="D66" s="22">
        <v>345.2</v>
      </c>
      <c r="E66" t="s">
        <v>45</v>
      </c>
      <c r="F66" s="15">
        <f t="shared" si="0"/>
        <v>0</v>
      </c>
      <c r="G66">
        <f t="shared" si="1"/>
        <v>0</v>
      </c>
    </row>
    <row r="67" spans="1:7" x14ac:dyDescent="0.2">
      <c r="A67" s="15" t="s">
        <v>340</v>
      </c>
      <c r="B67">
        <v>0</v>
      </c>
      <c r="C67" t="s">
        <v>347</v>
      </c>
      <c r="D67" s="22">
        <v>32643.4</v>
      </c>
      <c r="E67" t="s">
        <v>59</v>
      </c>
      <c r="F67" s="15">
        <f t="shared" ref="F67:F82" si="2">+A67-C67</f>
        <v>20</v>
      </c>
      <c r="G67">
        <f t="shared" ref="G67:G82" si="3">+F67*D67/$D$83</f>
        <v>3.6682130027640776</v>
      </c>
    </row>
    <row r="68" spans="1:7" x14ac:dyDescent="0.2">
      <c r="A68" s="15" t="s">
        <v>340</v>
      </c>
      <c r="B68">
        <v>0</v>
      </c>
      <c r="C68" t="s">
        <v>347</v>
      </c>
      <c r="D68" s="22">
        <v>13865.14</v>
      </c>
      <c r="E68" t="s">
        <v>59</v>
      </c>
      <c r="F68" s="15">
        <f t="shared" si="2"/>
        <v>20</v>
      </c>
      <c r="G68">
        <f t="shared" si="3"/>
        <v>1.5580572744611259</v>
      </c>
    </row>
    <row r="69" spans="1:7" x14ac:dyDescent="0.2">
      <c r="A69" s="15" t="s">
        <v>340</v>
      </c>
      <c r="B69">
        <v>0</v>
      </c>
      <c r="C69" t="s">
        <v>355</v>
      </c>
      <c r="D69" s="22">
        <v>314.88</v>
      </c>
      <c r="E69" t="s">
        <v>39</v>
      </c>
      <c r="F69" s="15">
        <f t="shared" si="2"/>
        <v>28</v>
      </c>
      <c r="G69">
        <f t="shared" si="3"/>
        <v>4.9537293126160072E-2</v>
      </c>
    </row>
    <row r="70" spans="1:7" x14ac:dyDescent="0.2">
      <c r="A70" s="15" t="s">
        <v>340</v>
      </c>
      <c r="B70">
        <v>0</v>
      </c>
      <c r="C70" t="s">
        <v>355</v>
      </c>
      <c r="D70" s="22">
        <v>98.4</v>
      </c>
      <c r="E70" t="s">
        <v>39</v>
      </c>
      <c r="F70" s="15">
        <f t="shared" si="2"/>
        <v>28</v>
      </c>
      <c r="G70">
        <f t="shared" si="3"/>
        <v>1.5480404101925025E-2</v>
      </c>
    </row>
    <row r="71" spans="1:7" x14ac:dyDescent="0.2">
      <c r="A71" s="15" t="s">
        <v>340</v>
      </c>
      <c r="B71">
        <v>0</v>
      </c>
      <c r="C71" t="s">
        <v>342</v>
      </c>
      <c r="D71" s="22">
        <v>1370.13</v>
      </c>
      <c r="E71" t="s">
        <v>65</v>
      </c>
      <c r="F71" s="15">
        <f t="shared" si="2"/>
        <v>31</v>
      </c>
      <c r="G71">
        <f t="shared" si="3"/>
        <v>0.23864516123594898</v>
      </c>
    </row>
    <row r="72" spans="1:7" x14ac:dyDescent="0.2">
      <c r="A72" s="15" t="s">
        <v>340</v>
      </c>
      <c r="B72">
        <v>0</v>
      </c>
      <c r="C72" t="s">
        <v>342</v>
      </c>
      <c r="D72" s="22">
        <v>2481.9299999999998</v>
      </c>
      <c r="E72" t="s">
        <v>65</v>
      </c>
      <c r="F72" s="15">
        <f t="shared" si="2"/>
        <v>31</v>
      </c>
      <c r="G72">
        <f t="shared" si="3"/>
        <v>0.43229517274006024</v>
      </c>
    </row>
    <row r="73" spans="1:7" x14ac:dyDescent="0.2">
      <c r="A73" s="15" t="s">
        <v>340</v>
      </c>
      <c r="B73">
        <v>0</v>
      </c>
      <c r="C73" t="s">
        <v>386</v>
      </c>
      <c r="D73" s="22">
        <v>74.08</v>
      </c>
      <c r="E73" t="s">
        <v>28</v>
      </c>
      <c r="F73" s="15">
        <f t="shared" si="2"/>
        <v>38</v>
      </c>
      <c r="G73">
        <f t="shared" si="3"/>
        <v>1.5816621937820491E-2</v>
      </c>
    </row>
    <row r="74" spans="1:7" x14ac:dyDescent="0.2">
      <c r="A74" s="15" t="s">
        <v>340</v>
      </c>
      <c r="B74">
        <v>0</v>
      </c>
      <c r="C74" t="s">
        <v>351</v>
      </c>
      <c r="D74" s="22">
        <v>650</v>
      </c>
      <c r="E74" t="s">
        <v>41</v>
      </c>
      <c r="F74" s="15">
        <f t="shared" si="2"/>
        <v>32</v>
      </c>
      <c r="G74">
        <f t="shared" si="3"/>
        <v>0.11686716220965465</v>
      </c>
    </row>
    <row r="75" spans="1:7" x14ac:dyDescent="0.2">
      <c r="A75" s="15" t="s">
        <v>340</v>
      </c>
      <c r="B75">
        <v>0</v>
      </c>
      <c r="C75" t="s">
        <v>352</v>
      </c>
      <c r="D75" s="22">
        <v>5627.16</v>
      </c>
      <c r="E75" t="s">
        <v>24</v>
      </c>
      <c r="F75" s="15">
        <f t="shared" si="2"/>
        <v>62</v>
      </c>
      <c r="G75">
        <f t="shared" si="3"/>
        <v>1.9602439264894314</v>
      </c>
    </row>
    <row r="76" spans="1:7" x14ac:dyDescent="0.2">
      <c r="A76" s="15" t="s">
        <v>340</v>
      </c>
      <c r="B76">
        <v>0</v>
      </c>
      <c r="C76" t="s">
        <v>387</v>
      </c>
      <c r="D76" s="22">
        <v>5786.36</v>
      </c>
      <c r="E76" t="s">
        <v>112</v>
      </c>
      <c r="F76" s="15">
        <f t="shared" si="2"/>
        <v>78</v>
      </c>
      <c r="G76">
        <f t="shared" si="3"/>
        <v>2.5358830227129645</v>
      </c>
    </row>
    <row r="77" spans="1:7" x14ac:dyDescent="0.2">
      <c r="A77" s="15" t="s">
        <v>340</v>
      </c>
      <c r="B77">
        <v>0</v>
      </c>
      <c r="C77" t="s">
        <v>356</v>
      </c>
      <c r="D77" s="22">
        <v>3660</v>
      </c>
      <c r="E77" t="s">
        <v>274</v>
      </c>
      <c r="F77" s="15">
        <f t="shared" si="2"/>
        <v>35</v>
      </c>
      <c r="G77">
        <f t="shared" si="3"/>
        <v>0.71974439803157497</v>
      </c>
    </row>
    <row r="78" spans="1:7" x14ac:dyDescent="0.2">
      <c r="A78" s="15" t="s">
        <v>340</v>
      </c>
      <c r="B78">
        <v>0</v>
      </c>
      <c r="C78" t="s">
        <v>386</v>
      </c>
      <c r="D78" s="22">
        <v>63.64</v>
      </c>
      <c r="E78" t="s">
        <v>277</v>
      </c>
      <c r="F78" s="15">
        <f t="shared" si="2"/>
        <v>38</v>
      </c>
      <c r="G78">
        <f t="shared" si="3"/>
        <v>1.3587605563214041E-2</v>
      </c>
    </row>
    <row r="79" spans="1:7" x14ac:dyDescent="0.2">
      <c r="A79" s="15" t="s">
        <v>340</v>
      </c>
      <c r="B79">
        <v>0</v>
      </c>
      <c r="C79" t="s">
        <v>388</v>
      </c>
      <c r="D79" s="22">
        <v>1166.6199999999999</v>
      </c>
      <c r="E79" t="s">
        <v>278</v>
      </c>
      <c r="F79" s="15">
        <f t="shared" si="2"/>
        <v>39</v>
      </c>
      <c r="G79">
        <f t="shared" si="3"/>
        <v>0.25563669145692614</v>
      </c>
    </row>
    <row r="80" spans="1:7" x14ac:dyDescent="0.2">
      <c r="A80" s="15" t="s">
        <v>340</v>
      </c>
      <c r="B80">
        <v>0</v>
      </c>
      <c r="C80" t="s">
        <v>351</v>
      </c>
      <c r="D80" s="22">
        <v>4758</v>
      </c>
      <c r="E80" t="s">
        <v>279</v>
      </c>
      <c r="F80" s="15">
        <f t="shared" si="2"/>
        <v>32</v>
      </c>
      <c r="G80">
        <f t="shared" si="3"/>
        <v>0.85546762737467197</v>
      </c>
    </row>
    <row r="81" spans="1:8" x14ac:dyDescent="0.2">
      <c r="A81" s="15" t="s">
        <v>340</v>
      </c>
      <c r="B81">
        <v>0</v>
      </c>
      <c r="C81" t="s">
        <v>342</v>
      </c>
      <c r="D81" s="22">
        <v>661.91</v>
      </c>
      <c r="E81" t="s">
        <v>280</v>
      </c>
      <c r="F81" s="15">
        <f t="shared" si="2"/>
        <v>31</v>
      </c>
      <c r="G81">
        <f t="shared" si="3"/>
        <v>0.11528951170595998</v>
      </c>
    </row>
    <row r="82" spans="1:8" x14ac:dyDescent="0.2">
      <c r="A82" s="15" t="s">
        <v>340</v>
      </c>
      <c r="B82">
        <v>0</v>
      </c>
      <c r="C82" t="s">
        <v>351</v>
      </c>
      <c r="D82" s="22">
        <v>540</v>
      </c>
      <c r="E82" t="s">
        <v>281</v>
      </c>
      <c r="F82" s="15">
        <f t="shared" si="2"/>
        <v>32</v>
      </c>
      <c r="G82">
        <f t="shared" si="3"/>
        <v>9.7089642451097705E-2</v>
      </c>
    </row>
    <row r="83" spans="1:8" s="18" customFormat="1" x14ac:dyDescent="0.2">
      <c r="A83" s="19"/>
      <c r="D83" s="23">
        <f>+SUM(D2:D82)</f>
        <v>177979.84999999998</v>
      </c>
      <c r="F83" s="19"/>
      <c r="H83" s="18">
        <f>+AVERAGE(G2:G82)</f>
        <v>0.4699396207485092</v>
      </c>
    </row>
    <row r="84" spans="1:8" x14ac:dyDescent="0.2">
      <c r="F84" s="15"/>
    </row>
    <row r="85" spans="1:8" x14ac:dyDescent="0.2">
      <c r="A85" s="15" t="s">
        <v>300</v>
      </c>
      <c r="B85">
        <v>0</v>
      </c>
      <c r="C85" t="s">
        <v>300</v>
      </c>
      <c r="D85" s="22">
        <v>10319</v>
      </c>
      <c r="E85" t="s">
        <v>13</v>
      </c>
      <c r="F85" s="15">
        <f>+A85-C85</f>
        <v>0</v>
      </c>
      <c r="G85">
        <f>+F85*D85/$D$173</f>
        <v>0</v>
      </c>
    </row>
    <row r="86" spans="1:8" x14ac:dyDescent="0.2">
      <c r="A86" s="15" t="s">
        <v>300</v>
      </c>
      <c r="B86">
        <v>0</v>
      </c>
      <c r="C86" t="s">
        <v>299</v>
      </c>
      <c r="D86" s="22">
        <v>2500</v>
      </c>
      <c r="E86" t="s">
        <v>79</v>
      </c>
      <c r="F86" s="15">
        <f t="shared" ref="F86:F149" si="4">+A86-C86</f>
        <v>31</v>
      </c>
      <c r="G86">
        <f t="shared" ref="G86:G149" si="5">+F86*D86/$D$173</f>
        <v>0.36403552592165456</v>
      </c>
    </row>
    <row r="87" spans="1:8" x14ac:dyDescent="0.2">
      <c r="A87" s="15" t="s">
        <v>303</v>
      </c>
      <c r="B87">
        <v>0</v>
      </c>
      <c r="C87" t="s">
        <v>303</v>
      </c>
      <c r="D87" s="22">
        <v>61.97</v>
      </c>
      <c r="E87" t="s">
        <v>67</v>
      </c>
      <c r="F87" s="15">
        <f t="shared" si="4"/>
        <v>0</v>
      </c>
      <c r="G87">
        <f t="shared" si="5"/>
        <v>0</v>
      </c>
    </row>
    <row r="88" spans="1:8" x14ac:dyDescent="0.2">
      <c r="A88" s="15" t="s">
        <v>305</v>
      </c>
      <c r="B88">
        <v>0</v>
      </c>
      <c r="C88" t="s">
        <v>305</v>
      </c>
      <c r="D88" s="22">
        <v>386.3</v>
      </c>
      <c r="E88" t="s">
        <v>46</v>
      </c>
      <c r="F88" s="15">
        <f t="shared" si="4"/>
        <v>0</v>
      </c>
      <c r="G88">
        <f t="shared" si="5"/>
        <v>0</v>
      </c>
    </row>
    <row r="89" spans="1:8" x14ac:dyDescent="0.2">
      <c r="A89" s="15" t="s">
        <v>310</v>
      </c>
      <c r="B89">
        <v>0</v>
      </c>
      <c r="C89" t="s">
        <v>310</v>
      </c>
      <c r="D89" s="22">
        <v>99.97</v>
      </c>
      <c r="E89" t="s">
        <v>46</v>
      </c>
      <c r="F89" s="15">
        <f t="shared" si="4"/>
        <v>0</v>
      </c>
      <c r="G89">
        <f t="shared" si="5"/>
        <v>0</v>
      </c>
    </row>
    <row r="90" spans="1:8" x14ac:dyDescent="0.2">
      <c r="A90" s="15" t="s">
        <v>312</v>
      </c>
      <c r="B90">
        <v>0</v>
      </c>
      <c r="C90" t="s">
        <v>311</v>
      </c>
      <c r="D90" s="22">
        <v>346.55</v>
      </c>
      <c r="E90" t="s">
        <v>14</v>
      </c>
      <c r="F90" s="15">
        <f t="shared" si="4"/>
        <v>31</v>
      </c>
      <c r="G90">
        <f t="shared" si="5"/>
        <v>5.0462604603259756E-2</v>
      </c>
    </row>
    <row r="91" spans="1:8" x14ac:dyDescent="0.2">
      <c r="A91" s="15" t="s">
        <v>312</v>
      </c>
      <c r="B91">
        <v>0</v>
      </c>
      <c r="C91" t="s">
        <v>311</v>
      </c>
      <c r="D91" s="22">
        <v>61.3</v>
      </c>
      <c r="E91" t="s">
        <v>14</v>
      </c>
      <c r="F91" s="15">
        <f t="shared" si="4"/>
        <v>31</v>
      </c>
      <c r="G91">
        <f t="shared" si="5"/>
        <v>8.9261510955989682E-3</v>
      </c>
    </row>
    <row r="92" spans="1:8" x14ac:dyDescent="0.2">
      <c r="A92" s="15" t="s">
        <v>312</v>
      </c>
      <c r="B92">
        <v>0</v>
      </c>
      <c r="C92" t="s">
        <v>311</v>
      </c>
      <c r="D92" s="22">
        <v>53.73</v>
      </c>
      <c r="E92" t="s">
        <v>14</v>
      </c>
      <c r="F92" s="15">
        <f t="shared" si="4"/>
        <v>31</v>
      </c>
      <c r="G92">
        <f t="shared" si="5"/>
        <v>7.8238515231081988E-3</v>
      </c>
    </row>
    <row r="93" spans="1:8" x14ac:dyDescent="0.2">
      <c r="A93" s="15" t="s">
        <v>312</v>
      </c>
      <c r="B93">
        <v>0</v>
      </c>
      <c r="C93" t="s">
        <v>311</v>
      </c>
      <c r="D93" s="22">
        <v>124.64</v>
      </c>
      <c r="E93" t="s">
        <v>14</v>
      </c>
      <c r="F93" s="15">
        <f t="shared" si="4"/>
        <v>31</v>
      </c>
      <c r="G93">
        <f t="shared" si="5"/>
        <v>1.8149355180350008E-2</v>
      </c>
    </row>
    <row r="94" spans="1:8" x14ac:dyDescent="0.2">
      <c r="A94" s="15" t="s">
        <v>312</v>
      </c>
      <c r="B94">
        <v>0</v>
      </c>
      <c r="C94" t="s">
        <v>311</v>
      </c>
      <c r="D94" s="22">
        <v>66.62</v>
      </c>
      <c r="E94" t="s">
        <v>14</v>
      </c>
      <c r="F94" s="15">
        <f t="shared" si="4"/>
        <v>31</v>
      </c>
      <c r="G94">
        <f t="shared" si="5"/>
        <v>9.700818694760251E-3</v>
      </c>
    </row>
    <row r="95" spans="1:8" x14ac:dyDescent="0.2">
      <c r="A95" s="15" t="s">
        <v>312</v>
      </c>
      <c r="B95">
        <v>0</v>
      </c>
      <c r="C95" t="s">
        <v>311</v>
      </c>
      <c r="D95" s="22">
        <v>116.4</v>
      </c>
      <c r="E95" t="s">
        <v>14</v>
      </c>
      <c r="F95" s="15">
        <f t="shared" si="4"/>
        <v>31</v>
      </c>
      <c r="G95">
        <f t="shared" si="5"/>
        <v>1.6949494086912237E-2</v>
      </c>
    </row>
    <row r="96" spans="1:8" x14ac:dyDescent="0.2">
      <c r="A96" s="15" t="s">
        <v>312</v>
      </c>
      <c r="B96">
        <v>0</v>
      </c>
      <c r="C96" t="s">
        <v>311</v>
      </c>
      <c r="D96" s="22">
        <v>59.96</v>
      </c>
      <c r="E96" t="s">
        <v>14</v>
      </c>
      <c r="F96" s="15">
        <f t="shared" si="4"/>
        <v>31</v>
      </c>
      <c r="G96">
        <f t="shared" si="5"/>
        <v>8.7310280537049624E-3</v>
      </c>
    </row>
    <row r="97" spans="1:7" x14ac:dyDescent="0.2">
      <c r="A97" s="15" t="s">
        <v>312</v>
      </c>
      <c r="B97">
        <v>0</v>
      </c>
      <c r="C97" t="s">
        <v>311</v>
      </c>
      <c r="D97" s="22">
        <v>89.17</v>
      </c>
      <c r="E97" t="s">
        <v>14</v>
      </c>
      <c r="F97" s="15">
        <f t="shared" si="4"/>
        <v>31</v>
      </c>
      <c r="G97">
        <f t="shared" si="5"/>
        <v>1.2984419138573573E-2</v>
      </c>
    </row>
    <row r="98" spans="1:7" x14ac:dyDescent="0.2">
      <c r="A98" s="15" t="s">
        <v>312</v>
      </c>
      <c r="B98">
        <v>0</v>
      </c>
      <c r="C98" t="s">
        <v>311</v>
      </c>
      <c r="D98" s="22">
        <v>58.7</v>
      </c>
      <c r="E98" t="s">
        <v>14</v>
      </c>
      <c r="F98" s="15">
        <f t="shared" si="4"/>
        <v>31</v>
      </c>
      <c r="G98">
        <f t="shared" si="5"/>
        <v>8.5475541486404478E-3</v>
      </c>
    </row>
    <row r="99" spans="1:7" x14ac:dyDescent="0.2">
      <c r="A99" s="15" t="s">
        <v>312</v>
      </c>
      <c r="B99">
        <v>0</v>
      </c>
      <c r="C99" t="s">
        <v>343</v>
      </c>
      <c r="D99" s="22">
        <v>2219</v>
      </c>
      <c r="E99" t="s">
        <v>54</v>
      </c>
      <c r="F99" s="15">
        <f t="shared" si="4"/>
        <v>33</v>
      </c>
      <c r="G99">
        <f t="shared" si="5"/>
        <v>0.3439642510537419</v>
      </c>
    </row>
    <row r="100" spans="1:7" x14ac:dyDescent="0.2">
      <c r="A100" s="15" t="s">
        <v>314</v>
      </c>
      <c r="B100">
        <v>0</v>
      </c>
      <c r="C100" t="s">
        <v>314</v>
      </c>
      <c r="D100" s="22">
        <v>175.09</v>
      </c>
      <c r="E100" t="s">
        <v>63</v>
      </c>
      <c r="F100" s="15">
        <f t="shared" si="4"/>
        <v>0</v>
      </c>
      <c r="G100">
        <f t="shared" si="5"/>
        <v>0</v>
      </c>
    </row>
    <row r="101" spans="1:7" x14ac:dyDescent="0.2">
      <c r="A101" s="15" t="s">
        <v>314</v>
      </c>
      <c r="B101">
        <v>0</v>
      </c>
      <c r="C101" t="s">
        <v>314</v>
      </c>
      <c r="D101" s="22">
        <v>418.08</v>
      </c>
      <c r="E101" t="s">
        <v>109</v>
      </c>
      <c r="F101" s="15">
        <f t="shared" si="4"/>
        <v>0</v>
      </c>
      <c r="G101">
        <f t="shared" si="5"/>
        <v>0</v>
      </c>
    </row>
    <row r="102" spans="1:7" x14ac:dyDescent="0.2">
      <c r="A102" s="15" t="s">
        <v>318</v>
      </c>
      <c r="B102">
        <v>0</v>
      </c>
      <c r="C102" t="s">
        <v>350</v>
      </c>
      <c r="D102" s="22">
        <v>45</v>
      </c>
      <c r="E102" t="s">
        <v>95</v>
      </c>
      <c r="F102" s="15">
        <f t="shared" si="4"/>
        <v>31</v>
      </c>
      <c r="G102">
        <f t="shared" si="5"/>
        <v>6.5526394665897814E-3</v>
      </c>
    </row>
    <row r="103" spans="1:7" x14ac:dyDescent="0.2">
      <c r="A103" s="15" t="s">
        <v>320</v>
      </c>
      <c r="B103">
        <v>0</v>
      </c>
      <c r="C103" t="s">
        <v>357</v>
      </c>
      <c r="D103" s="22">
        <v>42.96</v>
      </c>
      <c r="E103" t="s">
        <v>95</v>
      </c>
      <c r="F103" s="15">
        <f t="shared" si="4"/>
        <v>31</v>
      </c>
      <c r="G103">
        <f t="shared" si="5"/>
        <v>6.2555864774377114E-3</v>
      </c>
    </row>
    <row r="104" spans="1:7" x14ac:dyDescent="0.2">
      <c r="A104" s="15" t="s">
        <v>326</v>
      </c>
      <c r="B104">
        <v>0</v>
      </c>
      <c r="C104" t="s">
        <v>326</v>
      </c>
      <c r="D104" s="22">
        <v>18</v>
      </c>
      <c r="E104" t="s">
        <v>292</v>
      </c>
      <c r="F104" s="15">
        <f t="shared" si="4"/>
        <v>0</v>
      </c>
      <c r="G104">
        <f t="shared" si="5"/>
        <v>0</v>
      </c>
    </row>
    <row r="105" spans="1:7" x14ac:dyDescent="0.2">
      <c r="A105" s="15" t="s">
        <v>329</v>
      </c>
      <c r="B105">
        <v>0</v>
      </c>
      <c r="C105" t="s">
        <v>346</v>
      </c>
      <c r="D105" s="22">
        <v>975</v>
      </c>
      <c r="E105" t="s">
        <v>36</v>
      </c>
      <c r="F105" s="15">
        <f t="shared" si="4"/>
        <v>31</v>
      </c>
      <c r="G105">
        <f t="shared" si="5"/>
        <v>0.14197385510944527</v>
      </c>
    </row>
    <row r="106" spans="1:7" x14ac:dyDescent="0.2">
      <c r="A106" s="15" t="s">
        <v>331</v>
      </c>
      <c r="B106">
        <v>0</v>
      </c>
      <c r="C106" t="s">
        <v>330</v>
      </c>
      <c r="D106" s="22">
        <v>5352.64</v>
      </c>
      <c r="E106" t="s">
        <v>286</v>
      </c>
      <c r="F106" s="15">
        <f t="shared" si="4"/>
        <v>31</v>
      </c>
      <c r="G106">
        <f t="shared" si="5"/>
        <v>0.77942044698771396</v>
      </c>
    </row>
    <row r="107" spans="1:7" x14ac:dyDescent="0.2">
      <c r="A107" s="15" t="s">
        <v>334</v>
      </c>
      <c r="B107">
        <v>0</v>
      </c>
      <c r="C107" t="s">
        <v>351</v>
      </c>
      <c r="D107" s="22">
        <v>243.73</v>
      </c>
      <c r="E107" t="s">
        <v>58</v>
      </c>
      <c r="F107" s="15">
        <f t="shared" si="4"/>
        <v>60</v>
      </c>
      <c r="G107">
        <f t="shared" si="5"/>
        <v>6.8691389986749563E-2</v>
      </c>
    </row>
    <row r="108" spans="1:7" x14ac:dyDescent="0.2">
      <c r="A108" s="15" t="s">
        <v>334</v>
      </c>
      <c r="B108">
        <v>0</v>
      </c>
      <c r="C108" t="s">
        <v>359</v>
      </c>
      <c r="D108" s="22">
        <v>67</v>
      </c>
      <c r="E108" t="s">
        <v>26</v>
      </c>
      <c r="F108" s="15">
        <f t="shared" si="4"/>
        <v>61</v>
      </c>
      <c r="G108">
        <f t="shared" si="5"/>
        <v>1.9197589605700671E-2</v>
      </c>
    </row>
    <row r="109" spans="1:7" x14ac:dyDescent="0.2">
      <c r="A109" s="15" t="s">
        <v>334</v>
      </c>
      <c r="B109">
        <v>0</v>
      </c>
      <c r="C109" t="s">
        <v>362</v>
      </c>
      <c r="D109" s="22">
        <v>108.18</v>
      </c>
      <c r="E109" t="s">
        <v>49</v>
      </c>
      <c r="F109" s="15">
        <f t="shared" si="4"/>
        <v>83</v>
      </c>
      <c r="G109">
        <f t="shared" si="5"/>
        <v>4.2176169614438465E-2</v>
      </c>
    </row>
    <row r="110" spans="1:7" x14ac:dyDescent="0.2">
      <c r="A110" s="15" t="s">
        <v>334</v>
      </c>
      <c r="B110">
        <v>0</v>
      </c>
      <c r="C110" t="s">
        <v>330</v>
      </c>
      <c r="D110" s="22">
        <v>3000</v>
      </c>
      <c r="E110" t="s">
        <v>61</v>
      </c>
      <c r="F110" s="15">
        <f t="shared" si="4"/>
        <v>32</v>
      </c>
      <c r="G110">
        <f t="shared" si="5"/>
        <v>0.45093432888359786</v>
      </c>
    </row>
    <row r="111" spans="1:7" x14ac:dyDescent="0.2">
      <c r="A111" s="15" t="s">
        <v>334</v>
      </c>
      <c r="B111">
        <v>0</v>
      </c>
      <c r="C111" t="s">
        <v>330</v>
      </c>
      <c r="D111" s="22">
        <v>6471.36</v>
      </c>
      <c r="E111" t="s">
        <v>61</v>
      </c>
      <c r="F111" s="15">
        <f t="shared" si="4"/>
        <v>32</v>
      </c>
      <c r="G111">
        <f t="shared" si="5"/>
        <v>0.97271945952138661</v>
      </c>
    </row>
    <row r="112" spans="1:7" x14ac:dyDescent="0.2">
      <c r="A112" s="15" t="s">
        <v>334</v>
      </c>
      <c r="B112">
        <v>0</v>
      </c>
      <c r="C112" t="s">
        <v>363</v>
      </c>
      <c r="D112" s="22">
        <v>1400</v>
      </c>
      <c r="E112" t="s">
        <v>68</v>
      </c>
      <c r="F112" s="15">
        <f t="shared" si="4"/>
        <v>78</v>
      </c>
      <c r="G112">
        <f t="shared" si="5"/>
        <v>0.51293779910509263</v>
      </c>
    </row>
    <row r="113" spans="1:7" x14ac:dyDescent="0.2">
      <c r="A113" s="15" t="s">
        <v>334</v>
      </c>
      <c r="B113">
        <v>0</v>
      </c>
      <c r="C113" t="s">
        <v>342</v>
      </c>
      <c r="D113" s="22">
        <v>1971</v>
      </c>
      <c r="E113" t="s">
        <v>17</v>
      </c>
      <c r="F113" s="15">
        <f t="shared" si="4"/>
        <v>59</v>
      </c>
      <c r="G113">
        <f t="shared" si="5"/>
        <v>0.54623648095359079</v>
      </c>
    </row>
    <row r="114" spans="1:7" x14ac:dyDescent="0.2">
      <c r="A114" s="15" t="s">
        <v>334</v>
      </c>
      <c r="B114">
        <v>0</v>
      </c>
      <c r="C114" t="s">
        <v>342</v>
      </c>
      <c r="D114" s="22">
        <v>847</v>
      </c>
      <c r="E114" t="s">
        <v>17</v>
      </c>
      <c r="F114" s="15">
        <f t="shared" si="4"/>
        <v>59</v>
      </c>
      <c r="G114">
        <f t="shared" si="5"/>
        <v>0.23473480434687538</v>
      </c>
    </row>
    <row r="115" spans="1:7" x14ac:dyDescent="0.2">
      <c r="A115" s="15" t="s">
        <v>334</v>
      </c>
      <c r="B115">
        <v>0</v>
      </c>
      <c r="C115" t="s">
        <v>351</v>
      </c>
      <c r="D115" s="22">
        <v>5964.39</v>
      </c>
      <c r="E115" t="s">
        <v>64</v>
      </c>
      <c r="F115" s="15">
        <f t="shared" si="4"/>
        <v>60</v>
      </c>
      <c r="G115">
        <f t="shared" si="5"/>
        <v>1.6809676261562765</v>
      </c>
    </row>
    <row r="116" spans="1:7" x14ac:dyDescent="0.2">
      <c r="A116" s="15" t="s">
        <v>334</v>
      </c>
      <c r="B116">
        <v>0</v>
      </c>
      <c r="C116" t="s">
        <v>367</v>
      </c>
      <c r="D116" s="22">
        <v>732.27</v>
      </c>
      <c r="E116" t="s">
        <v>34</v>
      </c>
      <c r="F116" s="15">
        <f t="shared" si="4"/>
        <v>70</v>
      </c>
      <c r="G116">
        <f t="shared" si="5"/>
        <v>0.24077497573761933</v>
      </c>
    </row>
    <row r="117" spans="1:7" x14ac:dyDescent="0.2">
      <c r="A117" s="15" t="s">
        <v>334</v>
      </c>
      <c r="B117">
        <v>0</v>
      </c>
      <c r="C117" t="s">
        <v>340</v>
      </c>
      <c r="D117" s="22">
        <v>750</v>
      </c>
      <c r="E117" t="s">
        <v>104</v>
      </c>
      <c r="F117" s="15">
        <f t="shared" si="4"/>
        <v>28</v>
      </c>
      <c r="G117">
        <f t="shared" si="5"/>
        <v>9.8641884443287031E-2</v>
      </c>
    </row>
    <row r="118" spans="1:7" x14ac:dyDescent="0.2">
      <c r="A118" s="15" t="s">
        <v>334</v>
      </c>
      <c r="B118">
        <v>0</v>
      </c>
      <c r="C118" t="s">
        <v>342</v>
      </c>
      <c r="D118" s="22">
        <v>62</v>
      </c>
      <c r="E118" t="s">
        <v>57</v>
      </c>
      <c r="F118" s="15">
        <f t="shared" si="4"/>
        <v>59</v>
      </c>
      <c r="G118">
        <f t="shared" si="5"/>
        <v>1.7182476823502095E-2</v>
      </c>
    </row>
    <row r="119" spans="1:7" x14ac:dyDescent="0.2">
      <c r="A119" s="15" t="s">
        <v>334</v>
      </c>
      <c r="B119">
        <v>0</v>
      </c>
      <c r="C119" t="s">
        <v>342</v>
      </c>
      <c r="D119" s="22">
        <v>285</v>
      </c>
      <c r="E119" t="s">
        <v>57</v>
      </c>
      <c r="F119" s="15">
        <f t="shared" si="4"/>
        <v>59</v>
      </c>
      <c r="G119">
        <f t="shared" si="5"/>
        <v>7.8983966043517692E-2</v>
      </c>
    </row>
    <row r="120" spans="1:7" x14ac:dyDescent="0.2">
      <c r="A120" s="15" t="s">
        <v>334</v>
      </c>
      <c r="B120">
        <v>0</v>
      </c>
      <c r="C120" t="s">
        <v>342</v>
      </c>
      <c r="D120" s="22">
        <v>8940</v>
      </c>
      <c r="E120" t="s">
        <v>57</v>
      </c>
      <c r="F120" s="15">
        <f t="shared" si="4"/>
        <v>59</v>
      </c>
      <c r="G120">
        <f t="shared" si="5"/>
        <v>2.4776023032598182</v>
      </c>
    </row>
    <row r="121" spans="1:7" x14ac:dyDescent="0.2">
      <c r="A121" s="15" t="s">
        <v>334</v>
      </c>
      <c r="B121">
        <v>0</v>
      </c>
      <c r="C121" t="s">
        <v>370</v>
      </c>
      <c r="D121" s="22">
        <v>3995.54</v>
      </c>
      <c r="E121" t="s">
        <v>56</v>
      </c>
      <c r="F121" s="15">
        <f t="shared" si="4"/>
        <v>68</v>
      </c>
      <c r="G121">
        <f t="shared" si="5"/>
        <v>1.2762226884695291</v>
      </c>
    </row>
    <row r="122" spans="1:7" x14ac:dyDescent="0.2">
      <c r="A122" s="15" t="s">
        <v>334</v>
      </c>
      <c r="B122">
        <v>0</v>
      </c>
      <c r="C122" t="s">
        <v>334</v>
      </c>
      <c r="D122" s="22">
        <v>16.989999999999998</v>
      </c>
      <c r="E122" t="s">
        <v>51</v>
      </c>
      <c r="F122" s="15">
        <f t="shared" si="4"/>
        <v>0</v>
      </c>
      <c r="G122">
        <f t="shared" si="5"/>
        <v>0</v>
      </c>
    </row>
    <row r="123" spans="1:7" x14ac:dyDescent="0.2">
      <c r="A123" s="15" t="s">
        <v>334</v>
      </c>
      <c r="B123">
        <v>0</v>
      </c>
      <c r="C123" t="s">
        <v>365</v>
      </c>
      <c r="D123" s="22">
        <v>25699.17</v>
      </c>
      <c r="E123" t="s">
        <v>55</v>
      </c>
      <c r="F123" s="15">
        <f t="shared" si="4"/>
        <v>91</v>
      </c>
      <c r="G123">
        <f t="shared" si="5"/>
        <v>10.985063082189685</v>
      </c>
    </row>
    <row r="124" spans="1:7" x14ac:dyDescent="0.2">
      <c r="A124" s="15" t="s">
        <v>334</v>
      </c>
      <c r="B124">
        <v>0</v>
      </c>
      <c r="C124" t="s">
        <v>340</v>
      </c>
      <c r="D124" s="22">
        <v>2388.16</v>
      </c>
      <c r="E124" t="s">
        <v>42</v>
      </c>
      <c r="F124" s="15">
        <f t="shared" si="4"/>
        <v>28</v>
      </c>
      <c r="G124">
        <f t="shared" si="5"/>
        <v>0.31409680366944048</v>
      </c>
    </row>
    <row r="125" spans="1:7" x14ac:dyDescent="0.2">
      <c r="A125" s="15" t="s">
        <v>334</v>
      </c>
      <c r="B125">
        <v>0</v>
      </c>
      <c r="C125" t="s">
        <v>340</v>
      </c>
      <c r="D125" s="22">
        <v>1139.4000000000001</v>
      </c>
      <c r="E125" t="s">
        <v>69</v>
      </c>
      <c r="F125" s="15">
        <f t="shared" si="4"/>
        <v>28</v>
      </c>
      <c r="G125">
        <f t="shared" si="5"/>
        <v>0.14985675084624167</v>
      </c>
    </row>
    <row r="126" spans="1:7" x14ac:dyDescent="0.2">
      <c r="A126" s="15" t="s">
        <v>334</v>
      </c>
      <c r="B126">
        <v>0</v>
      </c>
      <c r="C126" t="s">
        <v>374</v>
      </c>
      <c r="D126" s="22">
        <v>19509.63</v>
      </c>
      <c r="E126" t="s">
        <v>237</v>
      </c>
      <c r="F126" s="15">
        <f t="shared" si="4"/>
        <v>36</v>
      </c>
      <c r="G126">
        <f t="shared" si="5"/>
        <v>3.2990857165564904</v>
      </c>
    </row>
    <row r="127" spans="1:7" x14ac:dyDescent="0.2">
      <c r="A127" s="15" t="s">
        <v>334</v>
      </c>
      <c r="B127">
        <v>0</v>
      </c>
      <c r="C127" t="s">
        <v>342</v>
      </c>
      <c r="D127" s="22">
        <v>29.27</v>
      </c>
      <c r="E127" t="s">
        <v>33</v>
      </c>
      <c r="F127" s="15">
        <f t="shared" si="4"/>
        <v>59</v>
      </c>
      <c r="G127">
        <f t="shared" si="5"/>
        <v>8.1117918810307468E-3</v>
      </c>
    </row>
    <row r="128" spans="1:7" x14ac:dyDescent="0.2">
      <c r="A128" s="15" t="s">
        <v>334</v>
      </c>
      <c r="B128">
        <v>0</v>
      </c>
      <c r="C128" t="s">
        <v>340</v>
      </c>
      <c r="D128" s="22">
        <v>342.3</v>
      </c>
      <c r="E128" t="s">
        <v>90</v>
      </c>
      <c r="F128" s="15">
        <f t="shared" si="4"/>
        <v>28</v>
      </c>
      <c r="G128">
        <f t="shared" si="5"/>
        <v>4.5020156059916203E-2</v>
      </c>
    </row>
    <row r="129" spans="1:7" x14ac:dyDescent="0.2">
      <c r="A129" s="15" t="s">
        <v>334</v>
      </c>
      <c r="B129">
        <v>0</v>
      </c>
      <c r="C129" t="s">
        <v>373</v>
      </c>
      <c r="D129" s="22">
        <v>41.92</v>
      </c>
      <c r="E129" t="s">
        <v>66</v>
      </c>
      <c r="F129" s="15">
        <f t="shared" si="4"/>
        <v>39</v>
      </c>
      <c r="G129">
        <f t="shared" si="5"/>
        <v>7.6794116208876726E-3</v>
      </c>
    </row>
    <row r="130" spans="1:7" x14ac:dyDescent="0.2">
      <c r="A130" s="15" t="s">
        <v>334</v>
      </c>
      <c r="B130">
        <v>0</v>
      </c>
      <c r="C130" t="s">
        <v>340</v>
      </c>
      <c r="D130" s="22">
        <v>183.78</v>
      </c>
      <c r="E130" t="s">
        <v>16</v>
      </c>
      <c r="F130" s="15">
        <f t="shared" si="4"/>
        <v>28</v>
      </c>
      <c r="G130">
        <f t="shared" si="5"/>
        <v>2.4171207363983056E-2</v>
      </c>
    </row>
    <row r="131" spans="1:7" x14ac:dyDescent="0.2">
      <c r="A131" s="15" t="s">
        <v>334</v>
      </c>
      <c r="B131">
        <v>0</v>
      </c>
      <c r="C131" t="s">
        <v>328</v>
      </c>
      <c r="D131" s="22">
        <v>381</v>
      </c>
      <c r="E131" t="s">
        <v>91</v>
      </c>
      <c r="F131" s="15">
        <f t="shared" si="4"/>
        <v>35</v>
      </c>
      <c r="G131">
        <f t="shared" si="5"/>
        <v>6.2637596621487268E-2</v>
      </c>
    </row>
    <row r="132" spans="1:7" x14ac:dyDescent="0.2">
      <c r="A132" s="15" t="s">
        <v>334</v>
      </c>
      <c r="B132">
        <v>0</v>
      </c>
      <c r="C132" t="s">
        <v>370</v>
      </c>
      <c r="D132" s="22">
        <v>850</v>
      </c>
      <c r="E132" t="s">
        <v>25</v>
      </c>
      <c r="F132" s="15">
        <f t="shared" si="4"/>
        <v>68</v>
      </c>
      <c r="G132">
        <f t="shared" si="5"/>
        <v>0.27150004384866622</v>
      </c>
    </row>
    <row r="133" spans="1:7" x14ac:dyDescent="0.2">
      <c r="A133" s="15" t="s">
        <v>334</v>
      </c>
      <c r="B133">
        <v>0</v>
      </c>
      <c r="C133" t="s">
        <v>370</v>
      </c>
      <c r="D133" s="22">
        <v>775</v>
      </c>
      <c r="E133" t="s">
        <v>25</v>
      </c>
      <c r="F133" s="15">
        <f t="shared" si="4"/>
        <v>68</v>
      </c>
      <c r="G133">
        <f t="shared" si="5"/>
        <v>0.24754415762672508</v>
      </c>
    </row>
    <row r="134" spans="1:7" x14ac:dyDescent="0.2">
      <c r="A134" s="15" t="s">
        <v>334</v>
      </c>
      <c r="B134">
        <v>0</v>
      </c>
      <c r="C134" t="s">
        <v>370</v>
      </c>
      <c r="D134" s="22">
        <v>128.03</v>
      </c>
      <c r="E134" t="s">
        <v>70</v>
      </c>
      <c r="F134" s="15">
        <f t="shared" si="4"/>
        <v>68</v>
      </c>
      <c r="G134">
        <f t="shared" si="5"/>
        <v>4.0894294839934987E-2</v>
      </c>
    </row>
    <row r="135" spans="1:7" x14ac:dyDescent="0.2">
      <c r="A135" s="15" t="s">
        <v>334</v>
      </c>
      <c r="B135">
        <v>0</v>
      </c>
      <c r="C135" t="s">
        <v>368</v>
      </c>
      <c r="D135" s="22">
        <v>9.41</v>
      </c>
      <c r="E135" t="s">
        <v>77</v>
      </c>
      <c r="F135" s="15">
        <f t="shared" si="4"/>
        <v>17</v>
      </c>
      <c r="G135">
        <f t="shared" si="5"/>
        <v>7.5141629782822029E-4</v>
      </c>
    </row>
    <row r="136" spans="1:7" x14ac:dyDescent="0.2">
      <c r="A136" s="15" t="s">
        <v>334</v>
      </c>
      <c r="B136">
        <v>0</v>
      </c>
      <c r="C136" t="s">
        <v>368</v>
      </c>
      <c r="D136" s="22">
        <v>578.65</v>
      </c>
      <c r="E136" t="s">
        <v>77</v>
      </c>
      <c r="F136" s="15">
        <f t="shared" si="4"/>
        <v>17</v>
      </c>
      <c r="G136">
        <f t="shared" si="5"/>
        <v>4.6206911874420796E-2</v>
      </c>
    </row>
    <row r="137" spans="1:7" x14ac:dyDescent="0.2">
      <c r="A137" s="15" t="s">
        <v>334</v>
      </c>
      <c r="B137">
        <v>0</v>
      </c>
      <c r="C137" t="s">
        <v>354</v>
      </c>
      <c r="D137" s="22">
        <v>158.4</v>
      </c>
      <c r="E137" t="s">
        <v>77</v>
      </c>
      <c r="F137" s="15">
        <f t="shared" si="4"/>
        <v>7</v>
      </c>
      <c r="G137">
        <f t="shared" si="5"/>
        <v>5.2082914986055556E-3</v>
      </c>
    </row>
    <row r="138" spans="1:7" x14ac:dyDescent="0.2">
      <c r="A138" s="15" t="s">
        <v>334</v>
      </c>
      <c r="B138">
        <v>0</v>
      </c>
      <c r="C138" t="s">
        <v>354</v>
      </c>
      <c r="D138" s="22">
        <v>550.39</v>
      </c>
      <c r="E138" t="s">
        <v>77</v>
      </c>
      <c r="F138" s="15">
        <f t="shared" si="4"/>
        <v>7</v>
      </c>
      <c r="G138">
        <f t="shared" si="5"/>
        <v>1.8097168926246916E-2</v>
      </c>
    </row>
    <row r="139" spans="1:7" x14ac:dyDescent="0.2">
      <c r="A139" s="15" t="s">
        <v>334</v>
      </c>
      <c r="B139">
        <v>0</v>
      </c>
      <c r="C139" t="s">
        <v>368</v>
      </c>
      <c r="D139" s="22">
        <v>3339.75</v>
      </c>
      <c r="E139" t="s">
        <v>77</v>
      </c>
      <c r="F139" s="15">
        <f t="shared" si="4"/>
        <v>17</v>
      </c>
      <c r="G139">
        <f t="shared" si="5"/>
        <v>0.26668890336575973</v>
      </c>
    </row>
    <row r="140" spans="1:7" x14ac:dyDescent="0.2">
      <c r="A140" s="15" t="s">
        <v>334</v>
      </c>
      <c r="B140">
        <v>0</v>
      </c>
      <c r="C140" t="s">
        <v>314</v>
      </c>
      <c r="D140" s="22">
        <v>9032.1200000000008</v>
      </c>
      <c r="E140" t="s">
        <v>77</v>
      </c>
      <c r="F140" s="15">
        <f t="shared" si="4"/>
        <v>14</v>
      </c>
      <c r="G140">
        <f t="shared" si="5"/>
        <v>0.59396355821193447</v>
      </c>
    </row>
    <row r="141" spans="1:7" x14ac:dyDescent="0.2">
      <c r="A141" s="15" t="s">
        <v>334</v>
      </c>
      <c r="B141">
        <v>0</v>
      </c>
      <c r="C141" t="s">
        <v>320</v>
      </c>
      <c r="D141" s="22">
        <v>972.53</v>
      </c>
      <c r="E141" t="s">
        <v>77</v>
      </c>
      <c r="F141" s="15">
        <f t="shared" si="4"/>
        <v>11</v>
      </c>
      <c r="G141">
        <f t="shared" si="5"/>
        <v>5.0250195745425205E-2</v>
      </c>
    </row>
    <row r="142" spans="1:7" x14ac:dyDescent="0.2">
      <c r="A142" s="15" t="s">
        <v>334</v>
      </c>
      <c r="B142">
        <v>0</v>
      </c>
      <c r="C142" t="s">
        <v>343</v>
      </c>
      <c r="D142" s="22">
        <v>101.48</v>
      </c>
      <c r="E142" t="s">
        <v>30</v>
      </c>
      <c r="F142" s="15">
        <f t="shared" si="4"/>
        <v>49</v>
      </c>
      <c r="G142">
        <f t="shared" si="5"/>
        <v>2.3357083011044461E-2</v>
      </c>
    </row>
    <row r="143" spans="1:7" x14ac:dyDescent="0.2">
      <c r="A143" s="15" t="s">
        <v>334</v>
      </c>
      <c r="B143">
        <v>0</v>
      </c>
      <c r="C143" t="s">
        <v>357</v>
      </c>
      <c r="D143" s="22">
        <v>153.52000000000001</v>
      </c>
      <c r="E143" t="s">
        <v>30</v>
      </c>
      <c r="F143" s="15">
        <f t="shared" si="4"/>
        <v>42</v>
      </c>
      <c r="G143">
        <f t="shared" si="5"/>
        <v>3.0287004199466852E-2</v>
      </c>
    </row>
    <row r="144" spans="1:7" x14ac:dyDescent="0.2">
      <c r="A144" s="15" t="s">
        <v>334</v>
      </c>
      <c r="B144">
        <v>0</v>
      </c>
      <c r="C144" t="s">
        <v>340</v>
      </c>
      <c r="D144" s="22">
        <v>230.9</v>
      </c>
      <c r="E144" t="s">
        <v>30</v>
      </c>
      <c r="F144" s="15">
        <f t="shared" si="4"/>
        <v>28</v>
      </c>
      <c r="G144">
        <f t="shared" si="5"/>
        <v>3.0368548157273301E-2</v>
      </c>
    </row>
    <row r="145" spans="1:7" x14ac:dyDescent="0.2">
      <c r="A145" s="15" t="s">
        <v>334</v>
      </c>
      <c r="B145">
        <v>0</v>
      </c>
      <c r="C145" t="s">
        <v>340</v>
      </c>
      <c r="D145" s="22">
        <v>120.04</v>
      </c>
      <c r="E145" t="s">
        <v>44</v>
      </c>
      <c r="F145" s="15">
        <f t="shared" si="4"/>
        <v>28</v>
      </c>
      <c r="G145">
        <f t="shared" si="5"/>
        <v>1.578796241142957E-2</v>
      </c>
    </row>
    <row r="146" spans="1:7" x14ac:dyDescent="0.2">
      <c r="A146" s="15" t="s">
        <v>334</v>
      </c>
      <c r="B146">
        <v>0</v>
      </c>
      <c r="C146" t="s">
        <v>334</v>
      </c>
      <c r="D146" s="22">
        <v>79.55</v>
      </c>
      <c r="E146" t="s">
        <v>92</v>
      </c>
      <c r="F146" s="15">
        <f t="shared" si="4"/>
        <v>0</v>
      </c>
      <c r="G146">
        <f t="shared" si="5"/>
        <v>0</v>
      </c>
    </row>
    <row r="147" spans="1:7" x14ac:dyDescent="0.2">
      <c r="A147" s="15" t="s">
        <v>334</v>
      </c>
      <c r="B147">
        <v>0</v>
      </c>
      <c r="C147" t="s">
        <v>340</v>
      </c>
      <c r="D147" s="22">
        <v>956.69</v>
      </c>
      <c r="E147" t="s">
        <v>23</v>
      </c>
      <c r="F147" s="15">
        <f t="shared" si="4"/>
        <v>28</v>
      </c>
      <c r="G147">
        <f t="shared" si="5"/>
        <v>0.12582627257073103</v>
      </c>
    </row>
    <row r="148" spans="1:7" x14ac:dyDescent="0.2">
      <c r="A148" s="15" t="s">
        <v>334</v>
      </c>
      <c r="B148">
        <v>0</v>
      </c>
      <c r="C148" t="s">
        <v>378</v>
      </c>
      <c r="D148" s="22">
        <v>665.6</v>
      </c>
      <c r="E148" t="s">
        <v>35</v>
      </c>
      <c r="F148" s="15">
        <f t="shared" si="4"/>
        <v>45</v>
      </c>
      <c r="G148">
        <f t="shared" si="5"/>
        <v>0.14069151061168253</v>
      </c>
    </row>
    <row r="149" spans="1:7" x14ac:dyDescent="0.2">
      <c r="A149" s="15" t="s">
        <v>334</v>
      </c>
      <c r="B149">
        <v>0</v>
      </c>
      <c r="C149" t="s">
        <v>378</v>
      </c>
      <c r="D149" s="22">
        <v>132.29</v>
      </c>
      <c r="E149" t="s">
        <v>35</v>
      </c>
      <c r="F149" s="15">
        <f t="shared" si="4"/>
        <v>45</v>
      </c>
      <c r="G149">
        <f t="shared" si="5"/>
        <v>2.796286048500523E-2</v>
      </c>
    </row>
    <row r="150" spans="1:7" x14ac:dyDescent="0.2">
      <c r="A150" s="15" t="s">
        <v>334</v>
      </c>
      <c r="B150">
        <v>0</v>
      </c>
      <c r="C150" t="s">
        <v>362</v>
      </c>
      <c r="D150" s="22">
        <v>1893.44</v>
      </c>
      <c r="E150" t="s">
        <v>32</v>
      </c>
      <c r="F150" s="15">
        <f t="shared" ref="F150:F172" si="6">+A150-C150</f>
        <v>83</v>
      </c>
      <c r="G150">
        <f t="shared" ref="G150:G172" si="7">+F150*D150/$D$173</f>
        <v>0.73819603064117556</v>
      </c>
    </row>
    <row r="151" spans="1:7" x14ac:dyDescent="0.2">
      <c r="A151" s="15" t="s">
        <v>334</v>
      </c>
      <c r="B151">
        <v>0</v>
      </c>
      <c r="C151" t="s">
        <v>302</v>
      </c>
      <c r="D151" s="22">
        <v>4787.63</v>
      </c>
      <c r="E151" t="s">
        <v>50</v>
      </c>
      <c r="F151" s="15">
        <f t="shared" si="6"/>
        <v>57</v>
      </c>
      <c r="G151">
        <f t="shared" si="7"/>
        <v>1.2818508655895817</v>
      </c>
    </row>
    <row r="152" spans="1:7" x14ac:dyDescent="0.2">
      <c r="A152" s="15" t="s">
        <v>334</v>
      </c>
      <c r="B152">
        <v>0</v>
      </c>
      <c r="C152" t="s">
        <v>302</v>
      </c>
      <c r="D152" s="22">
        <v>5016.67</v>
      </c>
      <c r="E152" t="s">
        <v>50</v>
      </c>
      <c r="F152" s="15">
        <f t="shared" si="6"/>
        <v>57</v>
      </c>
      <c r="G152">
        <f t="shared" si="7"/>
        <v>1.3431745523102843</v>
      </c>
    </row>
    <row r="153" spans="1:7" x14ac:dyDescent="0.2">
      <c r="A153" s="15" t="s">
        <v>334</v>
      </c>
      <c r="B153">
        <v>0</v>
      </c>
      <c r="C153" t="s">
        <v>338</v>
      </c>
      <c r="D153" s="22">
        <v>520</v>
      </c>
      <c r="E153" t="s">
        <v>50</v>
      </c>
      <c r="F153" s="15">
        <f t="shared" si="6"/>
        <v>29</v>
      </c>
      <c r="G153">
        <f t="shared" si="7"/>
        <v>7.0834267495465161E-2</v>
      </c>
    </row>
    <row r="154" spans="1:7" x14ac:dyDescent="0.2">
      <c r="A154" s="15" t="s">
        <v>334</v>
      </c>
      <c r="B154">
        <v>0</v>
      </c>
      <c r="C154" t="s">
        <v>338</v>
      </c>
      <c r="D154" s="22">
        <v>172.17</v>
      </c>
      <c r="E154" t="s">
        <v>50</v>
      </c>
      <c r="F154" s="15">
        <f t="shared" si="6"/>
        <v>29</v>
      </c>
      <c r="G154">
        <f t="shared" si="7"/>
        <v>2.3452953528258148E-2</v>
      </c>
    </row>
    <row r="155" spans="1:7" x14ac:dyDescent="0.2">
      <c r="A155" s="15" t="s">
        <v>334</v>
      </c>
      <c r="B155">
        <v>0</v>
      </c>
      <c r="C155" t="s">
        <v>334</v>
      </c>
      <c r="D155" s="22">
        <v>406.86</v>
      </c>
      <c r="E155" t="s">
        <v>45</v>
      </c>
      <c r="F155" s="15">
        <f t="shared" si="6"/>
        <v>0</v>
      </c>
      <c r="G155">
        <f t="shared" si="7"/>
        <v>0</v>
      </c>
    </row>
    <row r="156" spans="1:7" x14ac:dyDescent="0.2">
      <c r="A156" s="15" t="s">
        <v>334</v>
      </c>
      <c r="B156">
        <v>0</v>
      </c>
      <c r="C156" t="s">
        <v>383</v>
      </c>
      <c r="D156" s="22">
        <v>24234.73</v>
      </c>
      <c r="E156" t="s">
        <v>59</v>
      </c>
      <c r="F156" s="15">
        <f t="shared" si="6"/>
        <v>21</v>
      </c>
      <c r="G156">
        <f t="shared" si="7"/>
        <v>2.3905594361742617</v>
      </c>
    </row>
    <row r="157" spans="1:7" x14ac:dyDescent="0.2">
      <c r="A157" s="15" t="s">
        <v>334</v>
      </c>
      <c r="B157">
        <v>0</v>
      </c>
      <c r="C157" t="s">
        <v>383</v>
      </c>
      <c r="D157" s="22">
        <v>10800.19</v>
      </c>
      <c r="E157" t="s">
        <v>59</v>
      </c>
      <c r="F157" s="15">
        <f t="shared" si="6"/>
        <v>21</v>
      </c>
      <c r="G157">
        <f t="shared" si="7"/>
        <v>1.0653510939455444</v>
      </c>
    </row>
    <row r="158" spans="1:7" x14ac:dyDescent="0.2">
      <c r="A158" s="15" t="s">
        <v>334</v>
      </c>
      <c r="B158">
        <v>0</v>
      </c>
      <c r="C158" t="s">
        <v>370</v>
      </c>
      <c r="D158" s="22">
        <v>3739.2</v>
      </c>
      <c r="E158" t="s">
        <v>76</v>
      </c>
      <c r="F158" s="15">
        <f t="shared" si="6"/>
        <v>68</v>
      </c>
      <c r="G158">
        <f t="shared" si="7"/>
        <v>1.1943446634810972</v>
      </c>
    </row>
    <row r="159" spans="1:7" x14ac:dyDescent="0.2">
      <c r="A159" s="15" t="s">
        <v>334</v>
      </c>
      <c r="B159">
        <v>0</v>
      </c>
      <c r="C159" t="s">
        <v>328</v>
      </c>
      <c r="D159" s="22">
        <v>11049.45</v>
      </c>
      <c r="E159" t="s">
        <v>89</v>
      </c>
      <c r="F159" s="15">
        <f t="shared" si="6"/>
        <v>35</v>
      </c>
      <c r="G159">
        <f t="shared" si="7"/>
        <v>1.8165642834364633</v>
      </c>
    </row>
    <row r="160" spans="1:7" x14ac:dyDescent="0.2">
      <c r="A160" s="15" t="s">
        <v>334</v>
      </c>
      <c r="B160">
        <v>0</v>
      </c>
      <c r="C160" t="s">
        <v>342</v>
      </c>
      <c r="D160" s="22">
        <v>2500</v>
      </c>
      <c r="E160" t="s">
        <v>100</v>
      </c>
      <c r="F160" s="15">
        <f t="shared" si="6"/>
        <v>59</v>
      </c>
      <c r="G160">
        <f t="shared" si="7"/>
        <v>0.69284180739927803</v>
      </c>
    </row>
    <row r="161" spans="1:8" x14ac:dyDescent="0.2">
      <c r="A161" s="15" t="s">
        <v>334</v>
      </c>
      <c r="B161">
        <v>0</v>
      </c>
      <c r="C161" t="s">
        <v>340</v>
      </c>
      <c r="D161" s="22">
        <v>590</v>
      </c>
      <c r="E161" t="s">
        <v>41</v>
      </c>
      <c r="F161" s="15">
        <f t="shared" si="6"/>
        <v>28</v>
      </c>
      <c r="G161">
        <f t="shared" si="7"/>
        <v>7.7598282428719134E-2</v>
      </c>
    </row>
    <row r="162" spans="1:8" x14ac:dyDescent="0.2">
      <c r="A162" s="15" t="s">
        <v>334</v>
      </c>
      <c r="B162">
        <v>0</v>
      </c>
      <c r="C162" t="s">
        <v>342</v>
      </c>
      <c r="D162" s="22">
        <v>6227.63</v>
      </c>
      <c r="E162" t="s">
        <v>24</v>
      </c>
      <c r="F162" s="15">
        <f t="shared" si="6"/>
        <v>59</v>
      </c>
      <c r="G162">
        <f t="shared" si="7"/>
        <v>1.7259049700055862</v>
      </c>
    </row>
    <row r="163" spans="1:8" x14ac:dyDescent="0.2">
      <c r="A163" s="15" t="s">
        <v>334</v>
      </c>
      <c r="B163">
        <v>0</v>
      </c>
      <c r="C163" t="s">
        <v>334</v>
      </c>
      <c r="D163" s="22">
        <v>62.94</v>
      </c>
      <c r="E163" t="s">
        <v>85</v>
      </c>
      <c r="F163" s="15">
        <f t="shared" si="6"/>
        <v>0</v>
      </c>
      <c r="G163">
        <f t="shared" si="7"/>
        <v>0</v>
      </c>
    </row>
    <row r="164" spans="1:8" x14ac:dyDescent="0.2">
      <c r="A164" s="15" t="s">
        <v>334</v>
      </c>
      <c r="B164">
        <v>0</v>
      </c>
      <c r="C164" t="s">
        <v>347</v>
      </c>
      <c r="D164" s="22">
        <v>3000</v>
      </c>
      <c r="E164" t="s">
        <v>274</v>
      </c>
      <c r="F164" s="15">
        <f t="shared" si="6"/>
        <v>48</v>
      </c>
      <c r="G164">
        <f t="shared" si="7"/>
        <v>0.67640149332539679</v>
      </c>
    </row>
    <row r="165" spans="1:8" x14ac:dyDescent="0.2">
      <c r="A165" s="15" t="s">
        <v>334</v>
      </c>
      <c r="B165">
        <v>0</v>
      </c>
      <c r="C165" t="s">
        <v>330</v>
      </c>
      <c r="D165" s="22">
        <v>3441.4</v>
      </c>
      <c r="E165" t="s">
        <v>282</v>
      </c>
      <c r="F165" s="15">
        <f t="shared" si="6"/>
        <v>32</v>
      </c>
      <c r="G165">
        <f t="shared" si="7"/>
        <v>0.51728179980667122</v>
      </c>
    </row>
    <row r="166" spans="1:8" x14ac:dyDescent="0.2">
      <c r="A166" s="15" t="s">
        <v>334</v>
      </c>
      <c r="B166">
        <v>0</v>
      </c>
      <c r="C166" t="s">
        <v>350</v>
      </c>
      <c r="D166" s="22">
        <v>295.72000000000003</v>
      </c>
      <c r="E166" t="s">
        <v>283</v>
      </c>
      <c r="F166" s="15">
        <f t="shared" si="6"/>
        <v>43</v>
      </c>
      <c r="G166">
        <f t="shared" si="7"/>
        <v>5.9729821757402872E-2</v>
      </c>
    </row>
    <row r="167" spans="1:8" x14ac:dyDescent="0.2">
      <c r="A167" s="15" t="s">
        <v>334</v>
      </c>
      <c r="B167">
        <v>0</v>
      </c>
      <c r="C167" t="s">
        <v>322</v>
      </c>
      <c r="D167" s="22">
        <v>295.72000000000003</v>
      </c>
      <c r="E167" t="s">
        <v>283</v>
      </c>
      <c r="F167" s="15">
        <f t="shared" si="6"/>
        <v>41</v>
      </c>
      <c r="G167">
        <f t="shared" si="7"/>
        <v>5.6951690512872501E-2</v>
      </c>
    </row>
    <row r="168" spans="1:8" x14ac:dyDescent="0.2">
      <c r="A168" s="15" t="s">
        <v>334</v>
      </c>
      <c r="B168">
        <v>0</v>
      </c>
      <c r="C168" t="s">
        <v>322</v>
      </c>
      <c r="D168" s="22">
        <v>242.39</v>
      </c>
      <c r="E168" t="s">
        <v>283</v>
      </c>
      <c r="F168" s="15">
        <f t="shared" si="6"/>
        <v>41</v>
      </c>
      <c r="G168">
        <f t="shared" si="7"/>
        <v>4.668105053231153E-2</v>
      </c>
    </row>
    <row r="169" spans="1:8" x14ac:dyDescent="0.2">
      <c r="A169" s="15" t="s">
        <v>334</v>
      </c>
      <c r="B169">
        <v>0</v>
      </c>
      <c r="C169" t="s">
        <v>323</v>
      </c>
      <c r="D169" s="22">
        <v>1317.24</v>
      </c>
      <c r="E169" t="s">
        <v>283</v>
      </c>
      <c r="F169" s="15">
        <f t="shared" si="6"/>
        <v>40</v>
      </c>
      <c r="G169">
        <f t="shared" si="7"/>
        <v>0.24749530640776268</v>
      </c>
    </row>
    <row r="170" spans="1:8" x14ac:dyDescent="0.2">
      <c r="A170" s="15" t="s">
        <v>334</v>
      </c>
      <c r="B170">
        <v>0</v>
      </c>
      <c r="C170" t="s">
        <v>340</v>
      </c>
      <c r="D170" s="22">
        <v>134.88</v>
      </c>
      <c r="E170" t="s">
        <v>283</v>
      </c>
      <c r="F170" s="15">
        <f t="shared" si="6"/>
        <v>28</v>
      </c>
      <c r="G170">
        <f t="shared" si="7"/>
        <v>1.7739756498280738E-2</v>
      </c>
    </row>
    <row r="171" spans="1:8" x14ac:dyDescent="0.2">
      <c r="A171" s="15" t="s">
        <v>334</v>
      </c>
      <c r="B171">
        <v>0</v>
      </c>
      <c r="C171" t="s">
        <v>328</v>
      </c>
      <c r="D171" s="22">
        <v>102</v>
      </c>
      <c r="E171" t="s">
        <v>285</v>
      </c>
      <c r="F171" s="15">
        <f t="shared" si="6"/>
        <v>35</v>
      </c>
      <c r="G171">
        <f t="shared" si="7"/>
        <v>1.6769120355358796E-2</v>
      </c>
    </row>
    <row r="172" spans="1:8" x14ac:dyDescent="0.2">
      <c r="A172" s="15" t="s">
        <v>334</v>
      </c>
      <c r="B172">
        <v>0</v>
      </c>
      <c r="C172" t="s">
        <v>340</v>
      </c>
      <c r="D172" s="22">
        <v>5067.53</v>
      </c>
      <c r="E172" t="s">
        <v>289</v>
      </c>
      <c r="F172" s="15">
        <f t="shared" si="6"/>
        <v>28</v>
      </c>
      <c r="G172">
        <f t="shared" si="7"/>
        <v>0.66649427823052043</v>
      </c>
    </row>
    <row r="173" spans="1:8" s="20" customFormat="1" ht="14.25" x14ac:dyDescent="0.2">
      <c r="A173" s="21"/>
      <c r="D173" s="24">
        <f>+SUM(D85:D172)</f>
        <v>212891.31000000003</v>
      </c>
      <c r="F173" s="21"/>
      <c r="H173" s="20">
        <f>+AVERAGE(G85:G172)</f>
        <v>0.47795236078234199</v>
      </c>
    </row>
    <row r="174" spans="1:8" x14ac:dyDescent="0.2">
      <c r="F174" s="15"/>
    </row>
    <row r="175" spans="1:8" x14ac:dyDescent="0.2">
      <c r="A175" s="15" t="s">
        <v>301</v>
      </c>
      <c r="B175">
        <v>0</v>
      </c>
      <c r="C175" t="s">
        <v>300</v>
      </c>
      <c r="D175" s="22">
        <v>1640</v>
      </c>
      <c r="E175" t="s">
        <v>242</v>
      </c>
      <c r="F175" s="15">
        <f>+A175-C175</f>
        <v>28</v>
      </c>
      <c r="G175">
        <f>+F175*D175/$D$274</f>
        <v>0.24462694391053641</v>
      </c>
    </row>
    <row r="176" spans="1:8" x14ac:dyDescent="0.2">
      <c r="A176" s="15" t="s">
        <v>301</v>
      </c>
      <c r="B176">
        <v>0</v>
      </c>
      <c r="C176" t="s">
        <v>301</v>
      </c>
      <c r="D176" s="22">
        <v>4406.54</v>
      </c>
      <c r="E176" t="s">
        <v>18</v>
      </c>
      <c r="F176" s="15">
        <f t="shared" ref="F176:F239" si="8">+A176-C176</f>
        <v>0</v>
      </c>
      <c r="G176">
        <f t="shared" ref="G176:G239" si="9">+F176*D176/$D$274</f>
        <v>0</v>
      </c>
    </row>
    <row r="177" spans="1:7" x14ac:dyDescent="0.2">
      <c r="A177" s="15" t="s">
        <v>304</v>
      </c>
      <c r="B177">
        <v>0</v>
      </c>
      <c r="C177" t="s">
        <v>310</v>
      </c>
      <c r="D177" s="22">
        <v>85</v>
      </c>
      <c r="E177" t="s">
        <v>43</v>
      </c>
      <c r="F177" s="15">
        <f t="shared" si="8"/>
        <v>20</v>
      </c>
      <c r="G177">
        <f t="shared" si="9"/>
        <v>9.0563110768273492E-3</v>
      </c>
    </row>
    <row r="178" spans="1:7" x14ac:dyDescent="0.2">
      <c r="A178" s="15" t="s">
        <v>304</v>
      </c>
      <c r="B178">
        <v>0</v>
      </c>
      <c r="C178" t="s">
        <v>304</v>
      </c>
      <c r="D178" s="22">
        <v>10507</v>
      </c>
      <c r="E178" t="s">
        <v>13</v>
      </c>
      <c r="F178" s="15">
        <f t="shared" si="8"/>
        <v>0</v>
      </c>
      <c r="G178">
        <f t="shared" si="9"/>
        <v>0</v>
      </c>
    </row>
    <row r="179" spans="1:7" x14ac:dyDescent="0.2">
      <c r="A179" s="15" t="s">
        <v>306</v>
      </c>
      <c r="B179">
        <v>0</v>
      </c>
      <c r="C179" t="s">
        <v>305</v>
      </c>
      <c r="D179" s="22">
        <v>10434.959999999999</v>
      </c>
      <c r="E179" t="s">
        <v>287</v>
      </c>
      <c r="F179" s="15">
        <f t="shared" si="8"/>
        <v>28</v>
      </c>
      <c r="G179">
        <f t="shared" si="9"/>
        <v>1.5565075455052995</v>
      </c>
    </row>
    <row r="180" spans="1:7" x14ac:dyDescent="0.2">
      <c r="A180" s="15" t="s">
        <v>306</v>
      </c>
      <c r="B180">
        <v>0</v>
      </c>
      <c r="C180" t="s">
        <v>305</v>
      </c>
      <c r="D180" s="22">
        <v>443.11</v>
      </c>
      <c r="E180" t="s">
        <v>295</v>
      </c>
      <c r="F180" s="15">
        <f t="shared" si="8"/>
        <v>28</v>
      </c>
      <c r="G180">
        <f t="shared" si="9"/>
        <v>6.6095515314754744E-2</v>
      </c>
    </row>
    <row r="181" spans="1:7" x14ac:dyDescent="0.2">
      <c r="A181" s="15" t="s">
        <v>308</v>
      </c>
      <c r="B181">
        <v>0</v>
      </c>
      <c r="C181" t="s">
        <v>308</v>
      </c>
      <c r="D181" s="22">
        <v>126.91</v>
      </c>
      <c r="E181" t="s">
        <v>46</v>
      </c>
      <c r="F181" s="15">
        <f t="shared" si="8"/>
        <v>0</v>
      </c>
      <c r="G181">
        <f t="shared" si="9"/>
        <v>0</v>
      </c>
    </row>
    <row r="182" spans="1:7" x14ac:dyDescent="0.2">
      <c r="A182" s="15" t="s">
        <v>308</v>
      </c>
      <c r="B182">
        <v>0</v>
      </c>
      <c r="C182" t="s">
        <v>308</v>
      </c>
      <c r="D182" s="22">
        <v>25.42</v>
      </c>
      <c r="E182" t="s">
        <v>123</v>
      </c>
      <c r="F182" s="15">
        <f t="shared" si="8"/>
        <v>0</v>
      </c>
      <c r="G182">
        <f t="shared" si="9"/>
        <v>0</v>
      </c>
    </row>
    <row r="183" spans="1:7" x14ac:dyDescent="0.2">
      <c r="A183" s="15" t="s">
        <v>309</v>
      </c>
      <c r="B183">
        <v>0</v>
      </c>
      <c r="C183" t="s">
        <v>364</v>
      </c>
      <c r="D183" s="22">
        <v>326.88</v>
      </c>
      <c r="E183" t="s">
        <v>14</v>
      </c>
      <c r="F183" s="15">
        <f t="shared" si="8"/>
        <v>28</v>
      </c>
      <c r="G183">
        <f t="shared" si="9"/>
        <v>4.8758326478948864E-2</v>
      </c>
    </row>
    <row r="184" spans="1:7" x14ac:dyDescent="0.2">
      <c r="A184" s="15" t="s">
        <v>309</v>
      </c>
      <c r="B184">
        <v>0</v>
      </c>
      <c r="C184" t="s">
        <v>364</v>
      </c>
      <c r="D184" s="22">
        <v>61.76</v>
      </c>
      <c r="E184" t="s">
        <v>14</v>
      </c>
      <c r="F184" s="15">
        <f t="shared" si="8"/>
        <v>28</v>
      </c>
      <c r="G184">
        <f t="shared" si="9"/>
        <v>9.2122927170211755E-3</v>
      </c>
    </row>
    <row r="185" spans="1:7" x14ac:dyDescent="0.2">
      <c r="A185" s="15" t="s">
        <v>309</v>
      </c>
      <c r="B185">
        <v>0</v>
      </c>
      <c r="C185" t="s">
        <v>364</v>
      </c>
      <c r="D185" s="22">
        <v>59.96</v>
      </c>
      <c r="E185" t="s">
        <v>14</v>
      </c>
      <c r="F185" s="15">
        <f t="shared" si="8"/>
        <v>28</v>
      </c>
      <c r="G185">
        <f t="shared" si="9"/>
        <v>8.9437997298022955E-3</v>
      </c>
    </row>
    <row r="186" spans="1:7" x14ac:dyDescent="0.2">
      <c r="A186" s="15" t="s">
        <v>309</v>
      </c>
      <c r="B186">
        <v>0</v>
      </c>
      <c r="C186" t="s">
        <v>364</v>
      </c>
      <c r="D186" s="22">
        <v>89.19</v>
      </c>
      <c r="E186" t="s">
        <v>14</v>
      </c>
      <c r="F186" s="15">
        <f t="shared" si="8"/>
        <v>28</v>
      </c>
      <c r="G186">
        <f t="shared" si="9"/>
        <v>1.3303827516695572E-2</v>
      </c>
    </row>
    <row r="187" spans="1:7" x14ac:dyDescent="0.2">
      <c r="A187" s="15" t="s">
        <v>309</v>
      </c>
      <c r="B187">
        <v>0</v>
      </c>
      <c r="C187" t="s">
        <v>364</v>
      </c>
      <c r="D187" s="22">
        <v>58.7</v>
      </c>
      <c r="E187" t="s">
        <v>14</v>
      </c>
      <c r="F187" s="15">
        <f t="shared" si="8"/>
        <v>28</v>
      </c>
      <c r="G187">
        <f t="shared" si="9"/>
        <v>8.7558546387490784E-3</v>
      </c>
    </row>
    <row r="188" spans="1:7" x14ac:dyDescent="0.2">
      <c r="A188" s="15" t="s">
        <v>309</v>
      </c>
      <c r="B188">
        <v>0</v>
      </c>
      <c r="C188" t="s">
        <v>364</v>
      </c>
      <c r="D188" s="22">
        <v>122.25</v>
      </c>
      <c r="E188" t="s">
        <v>14</v>
      </c>
      <c r="F188" s="15">
        <f t="shared" si="8"/>
        <v>28</v>
      </c>
      <c r="G188">
        <f t="shared" si="9"/>
        <v>1.8235148715282364E-2</v>
      </c>
    </row>
    <row r="189" spans="1:7" x14ac:dyDescent="0.2">
      <c r="A189" s="15" t="s">
        <v>309</v>
      </c>
      <c r="B189">
        <v>0</v>
      </c>
      <c r="C189" t="s">
        <v>364</v>
      </c>
      <c r="D189" s="22">
        <v>53.73</v>
      </c>
      <c r="E189" t="s">
        <v>14</v>
      </c>
      <c r="F189" s="15">
        <f t="shared" si="8"/>
        <v>28</v>
      </c>
      <c r="G189">
        <f t="shared" si="9"/>
        <v>8.0145156684836086E-3</v>
      </c>
    </row>
    <row r="190" spans="1:7" x14ac:dyDescent="0.2">
      <c r="A190" s="15" t="s">
        <v>309</v>
      </c>
      <c r="B190">
        <v>0</v>
      </c>
      <c r="C190" t="s">
        <v>364</v>
      </c>
      <c r="D190" s="22">
        <v>66.62</v>
      </c>
      <c r="E190" t="s">
        <v>14</v>
      </c>
      <c r="F190" s="15">
        <f t="shared" si="8"/>
        <v>28</v>
      </c>
      <c r="G190">
        <f t="shared" si="9"/>
        <v>9.937223782512156E-3</v>
      </c>
    </row>
    <row r="191" spans="1:7" x14ac:dyDescent="0.2">
      <c r="A191" s="15" t="s">
        <v>309</v>
      </c>
      <c r="B191">
        <v>0</v>
      </c>
      <c r="C191" t="s">
        <v>364</v>
      </c>
      <c r="D191" s="22">
        <v>116.4</v>
      </c>
      <c r="E191" t="s">
        <v>14</v>
      </c>
      <c r="F191" s="15">
        <f t="shared" si="8"/>
        <v>28</v>
      </c>
      <c r="G191">
        <f t="shared" si="9"/>
        <v>1.7362546506821001E-2</v>
      </c>
    </row>
    <row r="192" spans="1:7" x14ac:dyDescent="0.2">
      <c r="A192" s="15" t="s">
        <v>309</v>
      </c>
      <c r="B192">
        <v>0</v>
      </c>
      <c r="C192" t="s">
        <v>309</v>
      </c>
      <c r="D192" s="22">
        <v>286.76</v>
      </c>
      <c r="E192" t="s">
        <v>87</v>
      </c>
      <c r="F192" s="15">
        <f t="shared" si="8"/>
        <v>0</v>
      </c>
      <c r="G192">
        <f t="shared" si="9"/>
        <v>0</v>
      </c>
    </row>
    <row r="193" spans="1:7" x14ac:dyDescent="0.2">
      <c r="A193" s="15" t="s">
        <v>309</v>
      </c>
      <c r="B193">
        <v>0</v>
      </c>
      <c r="C193" t="s">
        <v>309</v>
      </c>
      <c r="D193" s="22">
        <v>204.83</v>
      </c>
      <c r="E193" t="s">
        <v>87</v>
      </c>
      <c r="F193" s="15">
        <f t="shared" si="8"/>
        <v>0</v>
      </c>
      <c r="G193">
        <f t="shared" si="9"/>
        <v>0</v>
      </c>
    </row>
    <row r="194" spans="1:7" x14ac:dyDescent="0.2">
      <c r="A194" s="15" t="s">
        <v>309</v>
      </c>
      <c r="B194">
        <v>0</v>
      </c>
      <c r="C194" t="s">
        <v>364</v>
      </c>
      <c r="D194" s="22">
        <v>18200</v>
      </c>
      <c r="E194" t="s">
        <v>288</v>
      </c>
      <c r="F194" s="15">
        <f t="shared" si="8"/>
        <v>28</v>
      </c>
      <c r="G194">
        <f t="shared" si="9"/>
        <v>2.7147624263242456</v>
      </c>
    </row>
    <row r="195" spans="1:7" x14ac:dyDescent="0.2">
      <c r="A195" s="15" t="s">
        <v>313</v>
      </c>
      <c r="B195">
        <v>0</v>
      </c>
      <c r="C195" t="s">
        <v>372</v>
      </c>
      <c r="D195" s="22">
        <v>4368</v>
      </c>
      <c r="E195" t="s">
        <v>55</v>
      </c>
      <c r="F195" s="15">
        <f t="shared" si="8"/>
        <v>90</v>
      </c>
      <c r="G195">
        <f t="shared" si="9"/>
        <v>2.094245300307275</v>
      </c>
    </row>
    <row r="196" spans="1:7" x14ac:dyDescent="0.2">
      <c r="A196" s="15" t="s">
        <v>315</v>
      </c>
      <c r="B196">
        <v>0</v>
      </c>
      <c r="C196" t="s">
        <v>315</v>
      </c>
      <c r="D196" s="22">
        <v>418.08</v>
      </c>
      <c r="E196" t="s">
        <v>109</v>
      </c>
      <c r="F196" s="15">
        <f t="shared" si="8"/>
        <v>0</v>
      </c>
      <c r="G196">
        <f t="shared" si="9"/>
        <v>0</v>
      </c>
    </row>
    <row r="197" spans="1:7" x14ac:dyDescent="0.2">
      <c r="A197" s="15" t="s">
        <v>317</v>
      </c>
      <c r="B197">
        <v>0</v>
      </c>
      <c r="C197" t="s">
        <v>376</v>
      </c>
      <c r="D197" s="22">
        <v>180.83</v>
      </c>
      <c r="E197" t="s">
        <v>16</v>
      </c>
      <c r="F197" s="15">
        <f t="shared" si="8"/>
        <v>28</v>
      </c>
      <c r="G197">
        <f t="shared" si="9"/>
        <v>2.6973103821550184E-2</v>
      </c>
    </row>
    <row r="198" spans="1:7" x14ac:dyDescent="0.2">
      <c r="A198" s="15" t="s">
        <v>319</v>
      </c>
      <c r="B198">
        <v>0</v>
      </c>
      <c r="C198" t="s">
        <v>318</v>
      </c>
      <c r="D198" s="22">
        <v>183</v>
      </c>
      <c r="E198" t="s">
        <v>290</v>
      </c>
      <c r="F198" s="15">
        <f t="shared" si="8"/>
        <v>28</v>
      </c>
      <c r="G198">
        <f t="shared" si="9"/>
        <v>2.729678703391961E-2</v>
      </c>
    </row>
    <row r="199" spans="1:7" x14ac:dyDescent="0.2">
      <c r="A199" s="15" t="s">
        <v>319</v>
      </c>
      <c r="B199">
        <v>0</v>
      </c>
      <c r="C199" t="s">
        <v>318</v>
      </c>
      <c r="D199" s="22">
        <v>183</v>
      </c>
      <c r="E199" t="s">
        <v>290</v>
      </c>
      <c r="F199" s="15">
        <f t="shared" si="8"/>
        <v>28</v>
      </c>
      <c r="G199">
        <f t="shared" si="9"/>
        <v>2.729678703391961E-2</v>
      </c>
    </row>
    <row r="200" spans="1:7" x14ac:dyDescent="0.2">
      <c r="A200" s="15" t="s">
        <v>319</v>
      </c>
      <c r="B200">
        <v>0</v>
      </c>
      <c r="C200" t="s">
        <v>318</v>
      </c>
      <c r="D200" s="22">
        <v>150</v>
      </c>
      <c r="E200" t="s">
        <v>290</v>
      </c>
      <c r="F200" s="15">
        <f t="shared" si="8"/>
        <v>28</v>
      </c>
      <c r="G200">
        <f t="shared" si="9"/>
        <v>2.2374415601573452E-2</v>
      </c>
    </row>
    <row r="201" spans="1:7" x14ac:dyDescent="0.2">
      <c r="A201" s="15" t="s">
        <v>321</v>
      </c>
      <c r="B201">
        <v>0</v>
      </c>
      <c r="C201" t="s">
        <v>321</v>
      </c>
      <c r="D201" s="22">
        <v>477.05</v>
      </c>
      <c r="E201" t="s">
        <v>46</v>
      </c>
      <c r="F201" s="15">
        <f t="shared" si="8"/>
        <v>0</v>
      </c>
      <c r="G201">
        <f t="shared" si="9"/>
        <v>0</v>
      </c>
    </row>
    <row r="202" spans="1:7" x14ac:dyDescent="0.2">
      <c r="A202" s="15" t="s">
        <v>321</v>
      </c>
      <c r="B202">
        <v>0</v>
      </c>
      <c r="C202" t="s">
        <v>321</v>
      </c>
      <c r="D202" s="22">
        <v>20</v>
      </c>
      <c r="E202" t="s">
        <v>88</v>
      </c>
      <c r="F202" s="15">
        <f t="shared" si="8"/>
        <v>0</v>
      </c>
      <c r="G202">
        <f t="shared" si="9"/>
        <v>0</v>
      </c>
    </row>
    <row r="203" spans="1:7" x14ac:dyDescent="0.2">
      <c r="A203" s="15" t="s">
        <v>321</v>
      </c>
      <c r="B203">
        <v>0</v>
      </c>
      <c r="C203" t="s">
        <v>320</v>
      </c>
      <c r="D203" s="22">
        <v>3239.5</v>
      </c>
      <c r="E203" t="s">
        <v>124</v>
      </c>
      <c r="F203" s="15">
        <f t="shared" si="8"/>
        <v>28</v>
      </c>
      <c r="G203">
        <f t="shared" si="9"/>
        <v>0.48321279560864799</v>
      </c>
    </row>
    <row r="204" spans="1:7" x14ac:dyDescent="0.2">
      <c r="A204" s="15" t="s">
        <v>324</v>
      </c>
      <c r="B204">
        <v>0</v>
      </c>
      <c r="C204" t="s">
        <v>354</v>
      </c>
      <c r="D204" s="22">
        <v>552.79999999999995</v>
      </c>
      <c r="E204" t="s">
        <v>291</v>
      </c>
      <c r="F204" s="15">
        <f t="shared" si="8"/>
        <v>28</v>
      </c>
      <c r="G204">
        <f t="shared" si="9"/>
        <v>8.2457179630332014E-2</v>
      </c>
    </row>
    <row r="205" spans="1:7" x14ac:dyDescent="0.2">
      <c r="A205" s="15" t="s">
        <v>327</v>
      </c>
      <c r="B205">
        <v>0</v>
      </c>
      <c r="C205" t="s">
        <v>326</v>
      </c>
      <c r="D205" s="22">
        <v>439.77</v>
      </c>
      <c r="E205" t="s">
        <v>23</v>
      </c>
      <c r="F205" s="15">
        <f t="shared" si="8"/>
        <v>28</v>
      </c>
      <c r="G205">
        <f t="shared" si="9"/>
        <v>6.5597311660693047E-2</v>
      </c>
    </row>
    <row r="206" spans="1:7" x14ac:dyDescent="0.2">
      <c r="A206" s="15" t="s">
        <v>332</v>
      </c>
      <c r="B206">
        <v>0</v>
      </c>
      <c r="C206" t="s">
        <v>331</v>
      </c>
      <c r="D206" s="22">
        <v>975</v>
      </c>
      <c r="E206" t="s">
        <v>36</v>
      </c>
      <c r="F206" s="15">
        <f t="shared" si="8"/>
        <v>28</v>
      </c>
      <c r="G206">
        <f t="shared" si="9"/>
        <v>0.14543370141022743</v>
      </c>
    </row>
    <row r="207" spans="1:7" x14ac:dyDescent="0.2">
      <c r="A207" s="15" t="s">
        <v>335</v>
      </c>
      <c r="B207">
        <v>0</v>
      </c>
      <c r="C207" t="s">
        <v>334</v>
      </c>
      <c r="D207" s="22">
        <v>113.2</v>
      </c>
      <c r="E207" t="s">
        <v>16</v>
      </c>
      <c r="F207" s="15">
        <f t="shared" si="8"/>
        <v>28</v>
      </c>
      <c r="G207">
        <f t="shared" si="9"/>
        <v>1.6885225640654096E-2</v>
      </c>
    </row>
    <row r="208" spans="1:7" x14ac:dyDescent="0.2">
      <c r="A208" s="15" t="s">
        <v>335</v>
      </c>
      <c r="B208">
        <v>0</v>
      </c>
      <c r="C208" t="s">
        <v>334</v>
      </c>
      <c r="D208" s="22">
        <v>716.28</v>
      </c>
      <c r="E208" t="s">
        <v>23</v>
      </c>
      <c r="F208" s="15">
        <f t="shared" si="8"/>
        <v>28</v>
      </c>
      <c r="G208">
        <f t="shared" si="9"/>
        <v>0.10684230938063355</v>
      </c>
    </row>
    <row r="209" spans="1:7" x14ac:dyDescent="0.2">
      <c r="A209" s="15" t="s">
        <v>335</v>
      </c>
      <c r="B209">
        <v>0</v>
      </c>
      <c r="C209" t="s">
        <v>334</v>
      </c>
      <c r="D209" s="22">
        <v>13602.69</v>
      </c>
      <c r="E209" t="s">
        <v>293</v>
      </c>
      <c r="F209" s="15">
        <f t="shared" si="8"/>
        <v>28</v>
      </c>
      <c r="G209">
        <f t="shared" si="9"/>
        <v>2.029014929062448</v>
      </c>
    </row>
    <row r="210" spans="1:7" x14ac:dyDescent="0.2">
      <c r="A210" s="15" t="s">
        <v>337</v>
      </c>
      <c r="B210">
        <v>0</v>
      </c>
      <c r="C210" t="s">
        <v>359</v>
      </c>
      <c r="D210" s="22">
        <v>2200</v>
      </c>
      <c r="E210" t="s">
        <v>55</v>
      </c>
      <c r="F210" s="15">
        <f t="shared" si="8"/>
        <v>90</v>
      </c>
      <c r="G210">
        <f t="shared" si="9"/>
        <v>1.0547938783598914</v>
      </c>
    </row>
    <row r="211" spans="1:7" x14ac:dyDescent="0.2">
      <c r="A211" s="15" t="s">
        <v>339</v>
      </c>
      <c r="B211">
        <v>0</v>
      </c>
      <c r="C211" t="s">
        <v>339</v>
      </c>
      <c r="D211" s="22">
        <v>1.5</v>
      </c>
      <c r="E211" t="s">
        <v>51</v>
      </c>
      <c r="F211" s="15">
        <f t="shared" si="8"/>
        <v>0</v>
      </c>
      <c r="G211">
        <f t="shared" si="9"/>
        <v>0</v>
      </c>
    </row>
    <row r="212" spans="1:7" x14ac:dyDescent="0.2">
      <c r="A212" s="15" t="s">
        <v>339</v>
      </c>
      <c r="B212">
        <v>0</v>
      </c>
      <c r="C212" t="s">
        <v>345</v>
      </c>
      <c r="D212" s="22">
        <v>85</v>
      </c>
      <c r="E212" t="s">
        <v>43</v>
      </c>
      <c r="F212" s="15">
        <f t="shared" si="8"/>
        <v>20</v>
      </c>
      <c r="G212">
        <f t="shared" si="9"/>
        <v>9.0563110768273492E-3</v>
      </c>
    </row>
    <row r="213" spans="1:7" x14ac:dyDescent="0.2">
      <c r="A213" s="15" t="s">
        <v>341</v>
      </c>
      <c r="B213">
        <v>0</v>
      </c>
      <c r="C213" t="s">
        <v>338</v>
      </c>
      <c r="D213" s="22">
        <v>198.9</v>
      </c>
      <c r="E213" t="s">
        <v>58</v>
      </c>
      <c r="F213" s="15">
        <f t="shared" si="8"/>
        <v>60</v>
      </c>
      <c r="G213">
        <f t="shared" si="9"/>
        <v>6.3575303759327989E-2</v>
      </c>
    </row>
    <row r="214" spans="1:7" x14ac:dyDescent="0.2">
      <c r="A214" s="15" t="s">
        <v>341</v>
      </c>
      <c r="B214">
        <v>0</v>
      </c>
      <c r="C214" t="s">
        <v>338</v>
      </c>
      <c r="D214" s="22">
        <v>230</v>
      </c>
      <c r="E214" t="s">
        <v>58</v>
      </c>
      <c r="F214" s="15">
        <f t="shared" si="8"/>
        <v>60</v>
      </c>
      <c r="G214">
        <f t="shared" si="9"/>
        <v>7.3515936976598487E-2</v>
      </c>
    </row>
    <row r="215" spans="1:7" x14ac:dyDescent="0.2">
      <c r="A215" s="15" t="s">
        <v>341</v>
      </c>
      <c r="B215">
        <v>0</v>
      </c>
      <c r="C215" t="s">
        <v>338</v>
      </c>
      <c r="D215" s="22">
        <v>460</v>
      </c>
      <c r="E215" t="s">
        <v>58</v>
      </c>
      <c r="F215" s="15">
        <f t="shared" si="8"/>
        <v>60</v>
      </c>
      <c r="G215">
        <f t="shared" si="9"/>
        <v>0.14703187395319697</v>
      </c>
    </row>
    <row r="216" spans="1:7" x14ac:dyDescent="0.2">
      <c r="A216" s="15" t="s">
        <v>341</v>
      </c>
      <c r="B216">
        <v>0</v>
      </c>
      <c r="C216" t="s">
        <v>340</v>
      </c>
      <c r="D216" s="22">
        <v>25.55</v>
      </c>
      <c r="E216" t="s">
        <v>26</v>
      </c>
      <c r="F216" s="15">
        <f t="shared" si="8"/>
        <v>59</v>
      </c>
      <c r="G216">
        <f t="shared" si="9"/>
        <v>8.0305506663314041E-3</v>
      </c>
    </row>
    <row r="217" spans="1:7" x14ac:dyDescent="0.2">
      <c r="A217" s="15" t="s">
        <v>341</v>
      </c>
      <c r="B217">
        <v>0</v>
      </c>
      <c r="C217" t="s">
        <v>340</v>
      </c>
      <c r="D217" s="22">
        <v>87.45</v>
      </c>
      <c r="E217" t="s">
        <v>22</v>
      </c>
      <c r="F217" s="15">
        <f t="shared" si="8"/>
        <v>59</v>
      </c>
      <c r="G217">
        <f t="shared" si="9"/>
        <v>2.7486170480261501E-2</v>
      </c>
    </row>
    <row r="218" spans="1:7" x14ac:dyDescent="0.2">
      <c r="A218" s="15" t="s">
        <v>341</v>
      </c>
      <c r="B218">
        <v>0</v>
      </c>
      <c r="C218" t="s">
        <v>340</v>
      </c>
      <c r="D218" s="22">
        <v>256</v>
      </c>
      <c r="E218" t="s">
        <v>60</v>
      </c>
      <c r="F218" s="15">
        <f t="shared" si="8"/>
        <v>59</v>
      </c>
      <c r="G218">
        <f t="shared" si="9"/>
        <v>8.0462660296706054E-2</v>
      </c>
    </row>
    <row r="219" spans="1:7" x14ac:dyDescent="0.2">
      <c r="A219" s="15" t="s">
        <v>341</v>
      </c>
      <c r="B219">
        <v>0</v>
      </c>
      <c r="C219" t="s">
        <v>340</v>
      </c>
      <c r="D219" s="22">
        <v>254</v>
      </c>
      <c r="E219" t="s">
        <v>60</v>
      </c>
      <c r="F219" s="15">
        <f t="shared" si="8"/>
        <v>59</v>
      </c>
      <c r="G219">
        <f t="shared" si="9"/>
        <v>7.9834045763138031E-2</v>
      </c>
    </row>
    <row r="220" spans="1:7" x14ac:dyDescent="0.2">
      <c r="A220" s="15" t="s">
        <v>341</v>
      </c>
      <c r="B220">
        <v>0</v>
      </c>
      <c r="C220" t="s">
        <v>340</v>
      </c>
      <c r="D220" s="22">
        <v>802</v>
      </c>
      <c r="E220" t="s">
        <v>60</v>
      </c>
      <c r="F220" s="15">
        <f t="shared" si="8"/>
        <v>59</v>
      </c>
      <c r="G220">
        <f t="shared" si="9"/>
        <v>0.25207442796077439</v>
      </c>
    </row>
    <row r="221" spans="1:7" x14ac:dyDescent="0.2">
      <c r="A221" s="15" t="s">
        <v>341</v>
      </c>
      <c r="B221">
        <v>0</v>
      </c>
      <c r="C221" t="s">
        <v>340</v>
      </c>
      <c r="D221" s="22">
        <v>87.04</v>
      </c>
      <c r="E221" t="s">
        <v>34</v>
      </c>
      <c r="F221" s="15">
        <f t="shared" si="8"/>
        <v>59</v>
      </c>
      <c r="G221">
        <f t="shared" si="9"/>
        <v>2.7357304500880059E-2</v>
      </c>
    </row>
    <row r="222" spans="1:7" x14ac:dyDescent="0.2">
      <c r="A222" s="15" t="s">
        <v>341</v>
      </c>
      <c r="B222">
        <v>0</v>
      </c>
      <c r="C222" t="s">
        <v>340</v>
      </c>
      <c r="D222" s="22">
        <v>8870</v>
      </c>
      <c r="E222" t="s">
        <v>57</v>
      </c>
      <c r="F222" s="15">
        <f t="shared" si="8"/>
        <v>59</v>
      </c>
      <c r="G222">
        <f t="shared" si="9"/>
        <v>2.7879054563741512</v>
      </c>
    </row>
    <row r="223" spans="1:7" x14ac:dyDescent="0.2">
      <c r="A223" s="15" t="s">
        <v>341</v>
      </c>
      <c r="B223">
        <v>0</v>
      </c>
      <c r="C223" t="s">
        <v>340</v>
      </c>
      <c r="D223" s="22">
        <v>285</v>
      </c>
      <c r="E223" t="s">
        <v>57</v>
      </c>
      <c r="F223" s="15">
        <f t="shared" si="8"/>
        <v>59</v>
      </c>
      <c r="G223">
        <f t="shared" si="9"/>
        <v>8.9577571033442285E-2</v>
      </c>
    </row>
    <row r="224" spans="1:7" x14ac:dyDescent="0.2">
      <c r="A224" s="15" t="s">
        <v>341</v>
      </c>
      <c r="B224">
        <v>0</v>
      </c>
      <c r="C224" t="s">
        <v>349</v>
      </c>
      <c r="D224" s="22">
        <v>240</v>
      </c>
      <c r="E224" t="s">
        <v>29</v>
      </c>
      <c r="F224" s="15">
        <f t="shared" si="8"/>
        <v>46</v>
      </c>
      <c r="G224">
        <f t="shared" si="9"/>
        <v>5.8812749581278786E-2</v>
      </c>
    </row>
    <row r="225" spans="1:7" x14ac:dyDescent="0.2">
      <c r="A225" s="15" t="s">
        <v>341</v>
      </c>
      <c r="B225">
        <v>0</v>
      </c>
      <c r="C225" t="s">
        <v>373</v>
      </c>
      <c r="D225" s="22">
        <v>470.86</v>
      </c>
      <c r="E225" t="s">
        <v>47</v>
      </c>
      <c r="F225" s="15">
        <f t="shared" si="8"/>
        <v>70</v>
      </c>
      <c r="G225">
        <f t="shared" si="9"/>
        <v>0.17558695550261461</v>
      </c>
    </row>
    <row r="226" spans="1:7" x14ac:dyDescent="0.2">
      <c r="A226" s="15" t="s">
        <v>341</v>
      </c>
      <c r="B226">
        <v>0</v>
      </c>
      <c r="C226" t="s">
        <v>330</v>
      </c>
      <c r="D226" s="22">
        <v>329.4</v>
      </c>
      <c r="E226" t="s">
        <v>47</v>
      </c>
      <c r="F226" s="15">
        <f t="shared" si="8"/>
        <v>63</v>
      </c>
      <c r="G226">
        <f t="shared" si="9"/>
        <v>0.11055198748737441</v>
      </c>
    </row>
    <row r="227" spans="1:7" x14ac:dyDescent="0.2">
      <c r="A227" s="15" t="s">
        <v>341</v>
      </c>
      <c r="B227">
        <v>0</v>
      </c>
      <c r="C227" t="s">
        <v>334</v>
      </c>
      <c r="D227" s="22">
        <v>4128.76</v>
      </c>
      <c r="E227" t="s">
        <v>42</v>
      </c>
      <c r="F227" s="15">
        <f t="shared" si="8"/>
        <v>31</v>
      </c>
      <c r="G227">
        <f t="shared" si="9"/>
        <v>0.68184198974612498</v>
      </c>
    </row>
    <row r="228" spans="1:7" x14ac:dyDescent="0.2">
      <c r="A228" s="15" t="s">
        <v>341</v>
      </c>
      <c r="B228">
        <v>0</v>
      </c>
      <c r="C228" t="s">
        <v>340</v>
      </c>
      <c r="D228" s="22">
        <v>682.5</v>
      </c>
      <c r="E228" t="s">
        <v>21</v>
      </c>
      <c r="F228" s="15">
        <f t="shared" si="8"/>
        <v>59</v>
      </c>
      <c r="G228">
        <f t="shared" si="9"/>
        <v>0.21451470958008548</v>
      </c>
    </row>
    <row r="229" spans="1:7" x14ac:dyDescent="0.2">
      <c r="A229" s="15" t="s">
        <v>341</v>
      </c>
      <c r="B229">
        <v>0</v>
      </c>
      <c r="C229" t="s">
        <v>334</v>
      </c>
      <c r="D229" s="22">
        <v>1365</v>
      </c>
      <c r="E229" t="s">
        <v>21</v>
      </c>
      <c r="F229" s="15">
        <f t="shared" si="8"/>
        <v>31</v>
      </c>
      <c r="G229">
        <f t="shared" si="9"/>
        <v>0.22542223718585253</v>
      </c>
    </row>
    <row r="230" spans="1:7" x14ac:dyDescent="0.2">
      <c r="A230" s="15" t="s">
        <v>341</v>
      </c>
      <c r="B230">
        <v>0</v>
      </c>
      <c r="C230" t="s">
        <v>313</v>
      </c>
      <c r="D230" s="22">
        <v>563</v>
      </c>
      <c r="E230" t="s">
        <v>62</v>
      </c>
      <c r="F230" s="15">
        <f t="shared" si="8"/>
        <v>18</v>
      </c>
      <c r="G230">
        <f t="shared" si="9"/>
        <v>5.3986268501510802E-2</v>
      </c>
    </row>
    <row r="231" spans="1:7" x14ac:dyDescent="0.2">
      <c r="A231" s="15" t="s">
        <v>341</v>
      </c>
      <c r="B231">
        <v>0</v>
      </c>
      <c r="C231" t="s">
        <v>313</v>
      </c>
      <c r="D231" s="22">
        <v>1007.81</v>
      </c>
      <c r="E231" t="s">
        <v>62</v>
      </c>
      <c r="F231" s="15">
        <f t="shared" si="8"/>
        <v>18</v>
      </c>
      <c r="G231">
        <f t="shared" si="9"/>
        <v>9.6639256231807441E-2</v>
      </c>
    </row>
    <row r="232" spans="1:7" x14ac:dyDescent="0.2">
      <c r="A232" s="15" t="s">
        <v>341</v>
      </c>
      <c r="B232">
        <v>0</v>
      </c>
      <c r="C232" t="s">
        <v>315</v>
      </c>
      <c r="D232" s="22">
        <v>26.97</v>
      </c>
      <c r="E232" t="s">
        <v>62</v>
      </c>
      <c r="F232" s="15">
        <f t="shared" si="8"/>
        <v>17</v>
      </c>
      <c r="G232">
        <f t="shared" si="9"/>
        <v>2.4424870974203363E-3</v>
      </c>
    </row>
    <row r="233" spans="1:7" x14ac:dyDescent="0.2">
      <c r="A233" s="15" t="s">
        <v>341</v>
      </c>
      <c r="B233">
        <v>0</v>
      </c>
      <c r="C233" t="s">
        <v>324</v>
      </c>
      <c r="D233" s="22">
        <v>729.6</v>
      </c>
      <c r="E233" t="s">
        <v>62</v>
      </c>
      <c r="F233" s="15">
        <f t="shared" si="8"/>
        <v>10</v>
      </c>
      <c r="G233">
        <f t="shared" si="9"/>
        <v>3.8867556245019023E-2</v>
      </c>
    </row>
    <row r="234" spans="1:7" x14ac:dyDescent="0.2">
      <c r="A234" s="15" t="s">
        <v>341</v>
      </c>
      <c r="B234">
        <v>0</v>
      </c>
      <c r="C234" t="s">
        <v>324</v>
      </c>
      <c r="D234" s="22">
        <v>715.6</v>
      </c>
      <c r="E234" t="s">
        <v>62</v>
      </c>
      <c r="F234" s="15">
        <f t="shared" si="8"/>
        <v>10</v>
      </c>
      <c r="G234">
        <f t="shared" si="9"/>
        <v>3.812174239163324E-2</v>
      </c>
    </row>
    <row r="235" spans="1:7" x14ac:dyDescent="0.2">
      <c r="A235" s="15" t="s">
        <v>341</v>
      </c>
      <c r="B235">
        <v>0</v>
      </c>
      <c r="C235" t="s">
        <v>324</v>
      </c>
      <c r="D235" s="22">
        <v>283.72000000000003</v>
      </c>
      <c r="E235" t="s">
        <v>62</v>
      </c>
      <c r="F235" s="15">
        <f t="shared" si="8"/>
        <v>10</v>
      </c>
      <c r="G235">
        <f t="shared" si="9"/>
        <v>1.5114450463043858E-2</v>
      </c>
    </row>
    <row r="236" spans="1:7" x14ac:dyDescent="0.2">
      <c r="A236" s="15" t="s">
        <v>341</v>
      </c>
      <c r="B236">
        <v>0</v>
      </c>
      <c r="C236" t="s">
        <v>340</v>
      </c>
      <c r="D236" s="22">
        <v>55.25</v>
      </c>
      <c r="E236" t="s">
        <v>33</v>
      </c>
      <c r="F236" s="15">
        <f t="shared" si="8"/>
        <v>59</v>
      </c>
      <c r="G236">
        <f t="shared" si="9"/>
        <v>1.7365476489816442E-2</v>
      </c>
    </row>
    <row r="237" spans="1:7" x14ac:dyDescent="0.2">
      <c r="A237" s="15" t="s">
        <v>341</v>
      </c>
      <c r="B237">
        <v>0</v>
      </c>
      <c r="C237" t="s">
        <v>340</v>
      </c>
      <c r="D237" s="22">
        <v>1617.21</v>
      </c>
      <c r="E237" t="s">
        <v>25</v>
      </c>
      <c r="F237" s="15">
        <f t="shared" si="8"/>
        <v>59</v>
      </c>
      <c r="G237">
        <f t="shared" si="9"/>
        <v>0.5083008549157656</v>
      </c>
    </row>
    <row r="238" spans="1:7" x14ac:dyDescent="0.2">
      <c r="A238" s="15" t="s">
        <v>341</v>
      </c>
      <c r="B238">
        <v>0</v>
      </c>
      <c r="C238" t="s">
        <v>309</v>
      </c>
      <c r="D238" s="22">
        <v>2465.48</v>
      </c>
      <c r="E238" t="s">
        <v>77</v>
      </c>
      <c r="F238" s="15">
        <f t="shared" si="8"/>
        <v>22</v>
      </c>
      <c r="G238">
        <f t="shared" si="9"/>
        <v>0.28895257902430493</v>
      </c>
    </row>
    <row r="239" spans="1:7" x14ac:dyDescent="0.2">
      <c r="A239" s="15" t="s">
        <v>341</v>
      </c>
      <c r="B239">
        <v>0</v>
      </c>
      <c r="C239" t="s">
        <v>345</v>
      </c>
      <c r="D239" s="22">
        <v>820.65</v>
      </c>
      <c r="E239" t="s">
        <v>77</v>
      </c>
      <c r="F239" s="15">
        <f t="shared" si="8"/>
        <v>21</v>
      </c>
      <c r="G239">
        <f t="shared" si="9"/>
        <v>9.1807820817156258E-2</v>
      </c>
    </row>
    <row r="240" spans="1:7" x14ac:dyDescent="0.2">
      <c r="A240" s="15" t="s">
        <v>341</v>
      </c>
      <c r="B240">
        <v>0</v>
      </c>
      <c r="C240" t="s">
        <v>315</v>
      </c>
      <c r="D240" s="22">
        <v>9668.43</v>
      </c>
      <c r="E240" t="s">
        <v>77</v>
      </c>
      <c r="F240" s="15">
        <f t="shared" ref="F240:F273" si="10">+A240-C240</f>
        <v>17</v>
      </c>
      <c r="G240">
        <f t="shared" ref="G240:G273" si="11">+F240*D240/$D$274</f>
        <v>0.87560309704529848</v>
      </c>
    </row>
    <row r="241" spans="1:7" x14ac:dyDescent="0.2">
      <c r="A241" s="15" t="s">
        <v>341</v>
      </c>
      <c r="B241">
        <v>0</v>
      </c>
      <c r="C241" t="s">
        <v>353</v>
      </c>
      <c r="D241" s="22">
        <v>51.74</v>
      </c>
      <c r="E241" t="s">
        <v>30</v>
      </c>
      <c r="F241" s="15">
        <f t="shared" si="10"/>
        <v>53</v>
      </c>
      <c r="G241">
        <f t="shared" si="11"/>
        <v>1.4608469035939703E-2</v>
      </c>
    </row>
    <row r="242" spans="1:7" x14ac:dyDescent="0.2">
      <c r="A242" s="15" t="s">
        <v>341</v>
      </c>
      <c r="B242">
        <v>0</v>
      </c>
      <c r="C242" t="s">
        <v>364</v>
      </c>
      <c r="D242" s="22">
        <v>21</v>
      </c>
      <c r="E242" t="s">
        <v>30</v>
      </c>
      <c r="F242" s="15">
        <f t="shared" si="10"/>
        <v>50</v>
      </c>
      <c r="G242">
        <f t="shared" si="11"/>
        <v>5.5936039003933631E-3</v>
      </c>
    </row>
    <row r="243" spans="1:7" x14ac:dyDescent="0.2">
      <c r="A243" s="15" t="s">
        <v>341</v>
      </c>
      <c r="B243">
        <v>0</v>
      </c>
      <c r="C243" t="s">
        <v>354</v>
      </c>
      <c r="D243" s="22">
        <v>175.89</v>
      </c>
      <c r="E243" t="s">
        <v>30</v>
      </c>
      <c r="F243" s="15">
        <f t="shared" si="10"/>
        <v>38</v>
      </c>
      <c r="G243">
        <f t="shared" si="11"/>
        <v>3.5606325353835393E-2</v>
      </c>
    </row>
    <row r="244" spans="1:7" x14ac:dyDescent="0.2">
      <c r="A244" s="15" t="s">
        <v>341</v>
      </c>
      <c r="B244">
        <v>0</v>
      </c>
      <c r="C244" t="s">
        <v>334</v>
      </c>
      <c r="D244" s="22">
        <v>119.11</v>
      </c>
      <c r="E244" t="s">
        <v>30</v>
      </c>
      <c r="F244" s="15">
        <f t="shared" si="10"/>
        <v>31</v>
      </c>
      <c r="G244">
        <f t="shared" si="11"/>
        <v>1.9670360931287101E-2</v>
      </c>
    </row>
    <row r="245" spans="1:7" x14ac:dyDescent="0.2">
      <c r="A245" s="15" t="s">
        <v>341</v>
      </c>
      <c r="B245">
        <v>0</v>
      </c>
      <c r="C245" t="s">
        <v>334</v>
      </c>
      <c r="D245" s="22">
        <v>185.21</v>
      </c>
      <c r="E245" t="s">
        <v>44</v>
      </c>
      <c r="F245" s="15">
        <f t="shared" si="10"/>
        <v>31</v>
      </c>
      <c r="G245">
        <f t="shared" si="11"/>
        <v>3.0586412123949996E-2</v>
      </c>
    </row>
    <row r="246" spans="1:7" x14ac:dyDescent="0.2">
      <c r="A246" s="15" t="s">
        <v>341</v>
      </c>
      <c r="B246">
        <v>0</v>
      </c>
      <c r="C246" t="s">
        <v>341</v>
      </c>
      <c r="D246" s="22">
        <v>366.57</v>
      </c>
      <c r="E246" t="s">
        <v>92</v>
      </c>
      <c r="F246" s="15">
        <f t="shared" si="10"/>
        <v>0</v>
      </c>
      <c r="G246">
        <f t="shared" si="11"/>
        <v>0</v>
      </c>
    </row>
    <row r="247" spans="1:7" x14ac:dyDescent="0.2">
      <c r="A247" s="15" t="s">
        <v>341</v>
      </c>
      <c r="B247">
        <v>0</v>
      </c>
      <c r="C247" t="s">
        <v>334</v>
      </c>
      <c r="D247" s="22">
        <v>950</v>
      </c>
      <c r="E247" t="s">
        <v>265</v>
      </c>
      <c r="F247" s="15">
        <f t="shared" si="10"/>
        <v>31</v>
      </c>
      <c r="G247">
        <f t="shared" si="11"/>
        <v>0.15688727130150909</v>
      </c>
    </row>
    <row r="248" spans="1:7" x14ac:dyDescent="0.2">
      <c r="A248" s="15" t="s">
        <v>341</v>
      </c>
      <c r="B248">
        <v>0</v>
      </c>
      <c r="C248" t="s">
        <v>353</v>
      </c>
      <c r="D248" s="22">
        <v>3800</v>
      </c>
      <c r="E248" t="s">
        <v>97</v>
      </c>
      <c r="F248" s="15">
        <f t="shared" si="10"/>
        <v>53</v>
      </c>
      <c r="G248">
        <f t="shared" si="11"/>
        <v>1.0729065005135461</v>
      </c>
    </row>
    <row r="249" spans="1:7" x14ac:dyDescent="0.2">
      <c r="A249" s="15" t="s">
        <v>341</v>
      </c>
      <c r="B249">
        <v>0</v>
      </c>
      <c r="C249" t="s">
        <v>353</v>
      </c>
      <c r="D249" s="22">
        <v>1040</v>
      </c>
      <c r="E249" t="s">
        <v>35</v>
      </c>
      <c r="F249" s="15">
        <f t="shared" si="10"/>
        <v>53</v>
      </c>
      <c r="G249">
        <f t="shared" si="11"/>
        <v>0.29363756856160206</v>
      </c>
    </row>
    <row r="250" spans="1:7" x14ac:dyDescent="0.2">
      <c r="A250" s="15" t="s">
        <v>341</v>
      </c>
      <c r="B250">
        <v>0</v>
      </c>
      <c r="C250" t="s">
        <v>348</v>
      </c>
      <c r="D250" s="22">
        <v>665.6</v>
      </c>
      <c r="E250" t="s">
        <v>35</v>
      </c>
      <c r="F250" s="15">
        <f t="shared" si="10"/>
        <v>39</v>
      </c>
      <c r="G250">
        <f t="shared" si="11"/>
        <v>0.13828667379806769</v>
      </c>
    </row>
    <row r="251" spans="1:7" x14ac:dyDescent="0.2">
      <c r="A251" s="15" t="s">
        <v>341</v>
      </c>
      <c r="B251">
        <v>0</v>
      </c>
      <c r="C251" t="s">
        <v>348</v>
      </c>
      <c r="D251" s="22">
        <v>121.26</v>
      </c>
      <c r="E251" t="s">
        <v>35</v>
      </c>
      <c r="F251" s="15">
        <f t="shared" si="10"/>
        <v>39</v>
      </c>
      <c r="G251">
        <f t="shared" si="11"/>
        <v>2.5193272332863115E-2</v>
      </c>
    </row>
    <row r="252" spans="1:7" x14ac:dyDescent="0.2">
      <c r="A252" s="15" t="s">
        <v>341</v>
      </c>
      <c r="B252">
        <v>0</v>
      </c>
      <c r="C252" t="s">
        <v>340</v>
      </c>
      <c r="D252" s="22">
        <v>1630</v>
      </c>
      <c r="E252" t="s">
        <v>96</v>
      </c>
      <c r="F252" s="15">
        <f t="shared" si="10"/>
        <v>59</v>
      </c>
      <c r="G252">
        <f t="shared" si="11"/>
        <v>0.51232084485793306</v>
      </c>
    </row>
    <row r="253" spans="1:7" x14ac:dyDescent="0.2">
      <c r="A253" s="15" t="s">
        <v>341</v>
      </c>
      <c r="B253">
        <v>0</v>
      </c>
      <c r="C253" t="s">
        <v>382</v>
      </c>
      <c r="D253" s="22">
        <v>1893.44</v>
      </c>
      <c r="E253" t="s">
        <v>32</v>
      </c>
      <c r="F253" s="15">
        <f t="shared" si="10"/>
        <v>81</v>
      </c>
      <c r="G253">
        <f t="shared" si="11"/>
        <v>0.81703183133526247</v>
      </c>
    </row>
    <row r="254" spans="1:7" x14ac:dyDescent="0.2">
      <c r="A254" s="15" t="s">
        <v>341</v>
      </c>
      <c r="B254">
        <v>0</v>
      </c>
      <c r="C254" t="s">
        <v>334</v>
      </c>
      <c r="D254" s="22">
        <v>361.25</v>
      </c>
      <c r="E254" t="s">
        <v>50</v>
      </c>
      <c r="F254" s="15">
        <f t="shared" si="10"/>
        <v>31</v>
      </c>
      <c r="G254">
        <f t="shared" si="11"/>
        <v>5.9658449218600161E-2</v>
      </c>
    </row>
    <row r="255" spans="1:7" x14ac:dyDescent="0.2">
      <c r="A255" s="15" t="s">
        <v>341</v>
      </c>
      <c r="B255">
        <v>0</v>
      </c>
      <c r="C255" t="s">
        <v>353</v>
      </c>
      <c r="D255" s="22">
        <v>979.5</v>
      </c>
      <c r="E255" t="s">
        <v>52</v>
      </c>
      <c r="F255" s="15">
        <f t="shared" si="10"/>
        <v>53</v>
      </c>
      <c r="G255">
        <f t="shared" si="11"/>
        <v>0.2765557676981627</v>
      </c>
    </row>
    <row r="256" spans="1:7" x14ac:dyDescent="0.2">
      <c r="A256" s="15" t="s">
        <v>341</v>
      </c>
      <c r="B256">
        <v>0</v>
      </c>
      <c r="C256" t="s">
        <v>341</v>
      </c>
      <c r="D256" s="22">
        <v>406.96</v>
      </c>
      <c r="E256" t="s">
        <v>45</v>
      </c>
      <c r="F256" s="15">
        <f t="shared" si="10"/>
        <v>0</v>
      </c>
      <c r="G256">
        <f t="shared" si="11"/>
        <v>0</v>
      </c>
    </row>
    <row r="257" spans="1:7" x14ac:dyDescent="0.2">
      <c r="A257" s="15" t="s">
        <v>341</v>
      </c>
      <c r="B257">
        <v>0</v>
      </c>
      <c r="C257" t="s">
        <v>344</v>
      </c>
      <c r="D257" s="22">
        <v>8610.69</v>
      </c>
      <c r="E257" t="s">
        <v>59</v>
      </c>
      <c r="F257" s="15">
        <f t="shared" si="10"/>
        <v>24</v>
      </c>
      <c r="G257">
        <f t="shared" si="11"/>
        <v>1.1009094667217858</v>
      </c>
    </row>
    <row r="258" spans="1:7" x14ac:dyDescent="0.2">
      <c r="A258" s="15" t="s">
        <v>341</v>
      </c>
      <c r="B258">
        <v>0</v>
      </c>
      <c r="C258" t="s">
        <v>385</v>
      </c>
      <c r="D258" s="22">
        <v>18286.29</v>
      </c>
      <c r="E258" t="s">
        <v>59</v>
      </c>
      <c r="F258" s="15">
        <f t="shared" si="10"/>
        <v>23</v>
      </c>
      <c r="G258">
        <f t="shared" si="11"/>
        <v>2.2405562386263389</v>
      </c>
    </row>
    <row r="259" spans="1:7" x14ac:dyDescent="0.2">
      <c r="A259" s="15" t="s">
        <v>341</v>
      </c>
      <c r="B259">
        <v>0</v>
      </c>
      <c r="C259" t="s">
        <v>330</v>
      </c>
      <c r="D259" s="22">
        <v>68.03</v>
      </c>
      <c r="E259" t="s">
        <v>94</v>
      </c>
      <c r="F259" s="15">
        <f t="shared" si="10"/>
        <v>63</v>
      </c>
      <c r="G259">
        <f t="shared" si="11"/>
        <v>2.2831972400625629E-2</v>
      </c>
    </row>
    <row r="260" spans="1:7" x14ac:dyDescent="0.2">
      <c r="A260" s="15" t="s">
        <v>341</v>
      </c>
      <c r="B260">
        <v>0</v>
      </c>
      <c r="C260" t="s">
        <v>334</v>
      </c>
      <c r="D260" s="22">
        <v>63.63</v>
      </c>
      <c r="E260" t="s">
        <v>65</v>
      </c>
      <c r="F260" s="15">
        <f t="shared" si="10"/>
        <v>31</v>
      </c>
      <c r="G260">
        <f t="shared" si="11"/>
        <v>1.0508144287278972E-2</v>
      </c>
    </row>
    <row r="261" spans="1:7" x14ac:dyDescent="0.2">
      <c r="A261" s="15" t="s">
        <v>341</v>
      </c>
      <c r="B261">
        <v>0</v>
      </c>
      <c r="C261" t="s">
        <v>357</v>
      </c>
      <c r="D261" s="22">
        <v>81.31</v>
      </c>
      <c r="E261" t="s">
        <v>101</v>
      </c>
      <c r="F261" s="15">
        <f t="shared" si="10"/>
        <v>73</v>
      </c>
      <c r="G261">
        <f t="shared" si="11"/>
        <v>3.1620536304087482E-2</v>
      </c>
    </row>
    <row r="262" spans="1:7" x14ac:dyDescent="0.2">
      <c r="A262" s="15" t="s">
        <v>341</v>
      </c>
      <c r="B262">
        <v>0</v>
      </c>
      <c r="C262" t="s">
        <v>334</v>
      </c>
      <c r="D262" s="22">
        <v>321.91000000000003</v>
      </c>
      <c r="E262" t="s">
        <v>28</v>
      </c>
      <c r="F262" s="15">
        <f t="shared" si="10"/>
        <v>31</v>
      </c>
      <c r="G262">
        <f t="shared" si="11"/>
        <v>5.3161664741756626E-2</v>
      </c>
    </row>
    <row r="263" spans="1:7" x14ac:dyDescent="0.2">
      <c r="A263" s="15" t="s">
        <v>341</v>
      </c>
      <c r="B263">
        <v>0</v>
      </c>
      <c r="C263" t="s">
        <v>334</v>
      </c>
      <c r="D263" s="22">
        <v>660</v>
      </c>
      <c r="E263" t="s">
        <v>41</v>
      </c>
      <c r="F263" s="15">
        <f t="shared" si="10"/>
        <v>31</v>
      </c>
      <c r="G263">
        <f t="shared" si="11"/>
        <v>0.1089953674305221</v>
      </c>
    </row>
    <row r="264" spans="1:7" x14ac:dyDescent="0.2">
      <c r="A264" s="15" t="s">
        <v>341</v>
      </c>
      <c r="B264">
        <v>0</v>
      </c>
      <c r="C264" t="s">
        <v>373</v>
      </c>
      <c r="D264" s="22">
        <v>4987.71</v>
      </c>
      <c r="E264" t="s">
        <v>24</v>
      </c>
      <c r="F264" s="15">
        <f t="shared" si="10"/>
        <v>70</v>
      </c>
      <c r="G264">
        <f t="shared" si="11"/>
        <v>1.8599516073353988</v>
      </c>
    </row>
    <row r="265" spans="1:7" x14ac:dyDescent="0.2">
      <c r="A265" s="15" t="s">
        <v>341</v>
      </c>
      <c r="B265">
        <v>0</v>
      </c>
      <c r="C265" t="s">
        <v>373</v>
      </c>
      <c r="D265" s="22">
        <v>4774.5600000000004</v>
      </c>
      <c r="E265" t="s">
        <v>24</v>
      </c>
      <c r="F265" s="15">
        <f t="shared" si="10"/>
        <v>70</v>
      </c>
      <c r="G265">
        <f t="shared" si="11"/>
        <v>1.780466495910809</v>
      </c>
    </row>
    <row r="266" spans="1:7" x14ac:dyDescent="0.2">
      <c r="A266" s="15" t="s">
        <v>341</v>
      </c>
      <c r="B266">
        <v>0</v>
      </c>
      <c r="C266" t="s">
        <v>373</v>
      </c>
      <c r="D266" s="22">
        <v>4768.47</v>
      </c>
      <c r="E266" t="s">
        <v>24</v>
      </c>
      <c r="F266" s="15">
        <f t="shared" si="10"/>
        <v>70</v>
      </c>
      <c r="G266">
        <f t="shared" si="11"/>
        <v>1.7781954927272494</v>
      </c>
    </row>
    <row r="267" spans="1:7" x14ac:dyDescent="0.2">
      <c r="A267" s="15" t="s">
        <v>341</v>
      </c>
      <c r="B267">
        <v>0</v>
      </c>
      <c r="C267" t="s">
        <v>373</v>
      </c>
      <c r="D267" s="22">
        <v>5411.57</v>
      </c>
      <c r="E267" t="s">
        <v>24</v>
      </c>
      <c r="F267" s="15">
        <f t="shared" si="10"/>
        <v>70</v>
      </c>
      <c r="G267">
        <f t="shared" si="11"/>
        <v>2.0180119372834473</v>
      </c>
    </row>
    <row r="268" spans="1:7" x14ac:dyDescent="0.2">
      <c r="A268" s="15" t="s">
        <v>341</v>
      </c>
      <c r="B268">
        <v>0</v>
      </c>
      <c r="C268" t="s">
        <v>373</v>
      </c>
      <c r="D268" s="22">
        <v>5627.16</v>
      </c>
      <c r="E268" t="s">
        <v>24</v>
      </c>
      <c r="F268" s="15">
        <f t="shared" si="10"/>
        <v>70</v>
      </c>
      <c r="G268">
        <f t="shared" si="11"/>
        <v>2.0984069416091677</v>
      </c>
    </row>
    <row r="269" spans="1:7" x14ac:dyDescent="0.2">
      <c r="A269" s="15" t="s">
        <v>341</v>
      </c>
      <c r="B269">
        <v>0</v>
      </c>
      <c r="C269" t="s">
        <v>373</v>
      </c>
      <c r="D269" s="22">
        <v>6227.63</v>
      </c>
      <c r="E269" t="s">
        <v>24</v>
      </c>
      <c r="F269" s="15">
        <f t="shared" si="10"/>
        <v>70</v>
      </c>
      <c r="G269">
        <f t="shared" si="11"/>
        <v>2.3223263638804479</v>
      </c>
    </row>
    <row r="270" spans="1:7" x14ac:dyDescent="0.2">
      <c r="A270" s="15" t="s">
        <v>341</v>
      </c>
      <c r="B270">
        <v>0</v>
      </c>
      <c r="C270" t="s">
        <v>334</v>
      </c>
      <c r="D270" s="22">
        <v>1333.28</v>
      </c>
      <c r="E270" t="s">
        <v>278</v>
      </c>
      <c r="F270" s="15">
        <f t="shared" si="10"/>
        <v>31</v>
      </c>
      <c r="G270">
        <f t="shared" si="11"/>
        <v>0.22018385376934319</v>
      </c>
    </row>
    <row r="271" spans="1:7" x14ac:dyDescent="0.2">
      <c r="A271" s="15" t="s">
        <v>341</v>
      </c>
      <c r="B271">
        <v>0</v>
      </c>
      <c r="C271" t="s">
        <v>354</v>
      </c>
      <c r="D271" s="22">
        <v>661.91</v>
      </c>
      <c r="E271" t="s">
        <v>280</v>
      </c>
      <c r="F271" s="15">
        <f t="shared" si="10"/>
        <v>38</v>
      </c>
      <c r="G271">
        <f t="shared" si="11"/>
        <v>0.13399387580281533</v>
      </c>
    </row>
    <row r="272" spans="1:7" x14ac:dyDescent="0.2">
      <c r="A272" s="15" t="s">
        <v>341</v>
      </c>
      <c r="B272">
        <v>0</v>
      </c>
      <c r="C272" t="s">
        <v>354</v>
      </c>
      <c r="D272" s="22">
        <v>542.54999999999995</v>
      </c>
      <c r="E272" t="s">
        <v>280</v>
      </c>
      <c r="F272" s="15">
        <f t="shared" si="10"/>
        <v>38</v>
      </c>
      <c r="G272">
        <f t="shared" si="11"/>
        <v>0.10983121167049516</v>
      </c>
    </row>
    <row r="273" spans="1:8" x14ac:dyDescent="0.2">
      <c r="A273" s="15" t="s">
        <v>341</v>
      </c>
      <c r="B273">
        <v>0</v>
      </c>
      <c r="C273" t="s">
        <v>334</v>
      </c>
      <c r="D273" s="22">
        <v>572.27</v>
      </c>
      <c r="E273" t="s">
        <v>283</v>
      </c>
      <c r="F273" s="15">
        <f t="shared" si="10"/>
        <v>31</v>
      </c>
      <c r="G273">
        <f t="shared" si="11"/>
        <v>9.4507240787068E-2</v>
      </c>
    </row>
    <row r="274" spans="1:8" x14ac:dyDescent="0.2">
      <c r="D274" s="25">
        <f>+SUM(D175:D273)</f>
        <v>187714.40000000002</v>
      </c>
      <c r="E274" s="16"/>
      <c r="F274" s="16"/>
      <c r="G274" s="16"/>
      <c r="H274" s="16">
        <f>+AVERAGE(G175:G273)</f>
        <v>0.37877613733168769</v>
      </c>
    </row>
  </sheetData>
  <autoFilter ref="A1:E273" xr:uid="{D75876A6-5958-466F-99F6-431B5F5556C0}"/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294B9-C020-42E1-A988-D7A49E3C212C}">
  <dimension ref="A1:H364"/>
  <sheetViews>
    <sheetView workbookViewId="0">
      <selection activeCell="C42" sqref="A42:XFD42"/>
    </sheetView>
  </sheetViews>
  <sheetFormatPr defaultRowHeight="12.75" x14ac:dyDescent="0.2"/>
  <cols>
    <col min="1" max="1" width="22" customWidth="1"/>
    <col min="2" max="2" width="16.33203125" bestFit="1" customWidth="1"/>
    <col min="3" max="3" width="23.5" customWidth="1"/>
    <col min="4" max="4" width="20.33203125" style="5" customWidth="1"/>
    <col min="5" max="5" width="40.1640625" customWidth="1"/>
    <col min="6" max="8" width="25" customWidth="1"/>
  </cols>
  <sheetData>
    <row r="1" spans="1:8" s="6" customFormat="1" x14ac:dyDescent="0.2">
      <c r="A1" s="6" t="s">
        <v>82</v>
      </c>
      <c r="B1" s="6" t="s">
        <v>71</v>
      </c>
      <c r="C1" s="6" t="s">
        <v>72</v>
      </c>
      <c r="D1" s="7" t="s">
        <v>74</v>
      </c>
      <c r="E1" s="6" t="s">
        <v>83</v>
      </c>
    </row>
    <row r="2" spans="1:8" x14ac:dyDescent="0.2">
      <c r="A2" s="9" t="s">
        <v>390</v>
      </c>
      <c r="B2">
        <v>454963764</v>
      </c>
      <c r="C2" s="9" t="s">
        <v>318</v>
      </c>
      <c r="D2" s="5">
        <v>4352</v>
      </c>
      <c r="E2" t="s">
        <v>58</v>
      </c>
      <c r="F2" s="15">
        <f>+A2-C2</f>
        <v>73</v>
      </c>
      <c r="G2">
        <f t="shared" ref="G2:G21" si="0">(D2*F2)/$D$107</f>
        <v>1.6122816300194891</v>
      </c>
      <c r="H2" t="str">
        <f t="shared" ref="H2:H33" si="1">+LEFT(C2,10)</f>
        <v>16/02/2023</v>
      </c>
    </row>
    <row r="3" spans="1:8" x14ac:dyDescent="0.2">
      <c r="A3" s="9" t="s">
        <v>390</v>
      </c>
      <c r="B3">
        <v>628</v>
      </c>
      <c r="C3" s="9" t="s">
        <v>349</v>
      </c>
      <c r="D3" s="5">
        <v>135.80000000000001</v>
      </c>
      <c r="E3" t="s">
        <v>48</v>
      </c>
      <c r="F3" s="15">
        <f t="shared" ref="F3:F66" si="2">+A3-C3</f>
        <v>76</v>
      </c>
      <c r="G3">
        <f t="shared" si="0"/>
        <v>5.237722932333156E-2</v>
      </c>
      <c r="H3" t="str">
        <f t="shared" si="1"/>
        <v>13/02/2023</v>
      </c>
    </row>
    <row r="4" spans="1:8" x14ac:dyDescent="0.2">
      <c r="A4" s="9" t="s">
        <v>390</v>
      </c>
      <c r="B4">
        <v>46</v>
      </c>
      <c r="C4" s="9" t="s">
        <v>353</v>
      </c>
      <c r="D4" s="5">
        <v>51</v>
      </c>
      <c r="E4" t="s">
        <v>27</v>
      </c>
      <c r="F4" s="15">
        <f t="shared" si="2"/>
        <v>83</v>
      </c>
      <c r="G4">
        <f t="shared" si="0"/>
        <v>2.1482134304091009E-2</v>
      </c>
      <c r="H4" t="str">
        <f t="shared" si="1"/>
        <v>06/02/2023</v>
      </c>
    </row>
    <row r="5" spans="1:8" x14ac:dyDescent="0.2">
      <c r="A5" s="9" t="s">
        <v>391</v>
      </c>
      <c r="B5">
        <v>200650005</v>
      </c>
      <c r="C5" s="9" t="s">
        <v>391</v>
      </c>
      <c r="D5" s="5">
        <v>290.77999999999997</v>
      </c>
      <c r="E5" t="s">
        <v>46</v>
      </c>
      <c r="F5" s="15">
        <f t="shared" si="2"/>
        <v>0</v>
      </c>
      <c r="G5">
        <f t="shared" si="0"/>
        <v>0</v>
      </c>
      <c r="H5" t="str">
        <f t="shared" si="1"/>
        <v>07/04/2023</v>
      </c>
    </row>
    <row r="6" spans="1:8" x14ac:dyDescent="0.2">
      <c r="A6" s="9" t="s">
        <v>392</v>
      </c>
      <c r="B6">
        <v>200799805</v>
      </c>
      <c r="C6" s="9" t="s">
        <v>392</v>
      </c>
      <c r="D6" s="5">
        <v>345.5</v>
      </c>
      <c r="E6" t="s">
        <v>46</v>
      </c>
      <c r="F6" s="15">
        <f t="shared" si="2"/>
        <v>0</v>
      </c>
      <c r="G6">
        <f t="shared" si="0"/>
        <v>0</v>
      </c>
      <c r="H6" t="str">
        <f t="shared" si="1"/>
        <v>28/04/2023</v>
      </c>
    </row>
    <row r="7" spans="1:8" x14ac:dyDescent="0.2">
      <c r="A7" s="9" t="s">
        <v>392</v>
      </c>
      <c r="B7">
        <v>324</v>
      </c>
      <c r="C7" s="9" t="s">
        <v>334</v>
      </c>
      <c r="D7" s="5">
        <v>160.25</v>
      </c>
      <c r="E7" t="s">
        <v>22</v>
      </c>
      <c r="F7" s="15">
        <f t="shared" si="2"/>
        <v>59</v>
      </c>
      <c r="G7">
        <f t="shared" si="0"/>
        <v>4.7982095277959949E-2</v>
      </c>
      <c r="H7" t="str">
        <f t="shared" si="1"/>
        <v>28/02/2023</v>
      </c>
    </row>
    <row r="8" spans="1:8" x14ac:dyDescent="0.2">
      <c r="A8" s="9" t="s">
        <v>390</v>
      </c>
      <c r="B8">
        <v>27</v>
      </c>
      <c r="C8" s="9" t="s">
        <v>324</v>
      </c>
      <c r="D8" s="5">
        <v>3000</v>
      </c>
      <c r="E8" t="s">
        <v>61</v>
      </c>
      <c r="F8" s="15">
        <f t="shared" si="2"/>
        <v>40</v>
      </c>
      <c r="G8">
        <f t="shared" si="0"/>
        <v>0.60899034171767563</v>
      </c>
      <c r="H8" t="str">
        <f t="shared" si="1"/>
        <v>21/03/2023</v>
      </c>
    </row>
    <row r="9" spans="1:8" x14ac:dyDescent="0.2">
      <c r="A9" s="9" t="s">
        <v>393</v>
      </c>
      <c r="B9">
        <v>701083553</v>
      </c>
      <c r="C9" s="9" t="s">
        <v>309</v>
      </c>
      <c r="D9" s="5">
        <v>336.72</v>
      </c>
      <c r="E9" t="s">
        <v>14</v>
      </c>
      <c r="F9" s="15">
        <f t="shared" si="2"/>
        <v>31</v>
      </c>
      <c r="G9">
        <f t="shared" si="0"/>
        <v>5.2973633864653744E-2</v>
      </c>
      <c r="H9" t="str">
        <f t="shared" si="1"/>
        <v>09/03/2023</v>
      </c>
    </row>
    <row r="10" spans="1:8" x14ac:dyDescent="0.2">
      <c r="A10" s="9" t="s">
        <v>393</v>
      </c>
      <c r="B10">
        <v>701392371</v>
      </c>
      <c r="C10" s="9" t="s">
        <v>309</v>
      </c>
      <c r="D10" s="5">
        <v>57.14</v>
      </c>
      <c r="E10" t="s">
        <v>14</v>
      </c>
      <c r="F10" s="15">
        <f t="shared" si="2"/>
        <v>31</v>
      </c>
      <c r="G10">
        <f t="shared" si="0"/>
        <v>8.9894079324848962E-3</v>
      </c>
      <c r="H10" t="str">
        <f t="shared" si="1"/>
        <v>09/03/2023</v>
      </c>
    </row>
    <row r="11" spans="1:8" x14ac:dyDescent="0.2">
      <c r="A11" s="9" t="s">
        <v>393</v>
      </c>
      <c r="B11">
        <v>800044468</v>
      </c>
      <c r="C11" s="9" t="s">
        <v>309</v>
      </c>
      <c r="D11" s="5">
        <v>58.7</v>
      </c>
      <c r="E11" t="s">
        <v>14</v>
      </c>
      <c r="F11" s="15">
        <f t="shared" si="2"/>
        <v>31</v>
      </c>
      <c r="G11">
        <f t="shared" si="0"/>
        <v>9.2348310401971206E-3</v>
      </c>
      <c r="H11" t="str">
        <f t="shared" si="1"/>
        <v>09/03/2023</v>
      </c>
    </row>
    <row r="12" spans="1:8" x14ac:dyDescent="0.2">
      <c r="A12" s="9" t="s">
        <v>393</v>
      </c>
      <c r="B12">
        <v>800044638</v>
      </c>
      <c r="C12" s="9" t="s">
        <v>309</v>
      </c>
      <c r="D12" s="5">
        <v>66.62</v>
      </c>
      <c r="E12" t="s">
        <v>14</v>
      </c>
      <c r="F12" s="15">
        <f t="shared" si="2"/>
        <v>31</v>
      </c>
      <c r="G12">
        <f t="shared" si="0"/>
        <v>1.0480825279351486E-2</v>
      </c>
      <c r="H12" t="str">
        <f t="shared" si="1"/>
        <v>09/03/2023</v>
      </c>
    </row>
    <row r="13" spans="1:8" x14ac:dyDescent="0.2">
      <c r="A13" s="9" t="s">
        <v>393</v>
      </c>
      <c r="B13">
        <v>800044671</v>
      </c>
      <c r="C13" s="9" t="s">
        <v>309</v>
      </c>
      <c r="D13" s="5">
        <v>53.73</v>
      </c>
      <c r="E13" t="s">
        <v>14</v>
      </c>
      <c r="F13" s="15">
        <f t="shared" si="2"/>
        <v>31</v>
      </c>
      <c r="G13">
        <f t="shared" si="0"/>
        <v>8.4529381906267662E-3</v>
      </c>
      <c r="H13" t="str">
        <f t="shared" si="1"/>
        <v>09/03/2023</v>
      </c>
    </row>
    <row r="14" spans="1:8" x14ac:dyDescent="0.2">
      <c r="A14" s="9" t="s">
        <v>393</v>
      </c>
      <c r="B14">
        <v>800044781</v>
      </c>
      <c r="C14" s="9" t="s">
        <v>309</v>
      </c>
      <c r="D14" s="5">
        <v>133.12</v>
      </c>
      <c r="E14" t="s">
        <v>14</v>
      </c>
      <c r="F14" s="15">
        <f t="shared" si="2"/>
        <v>31</v>
      </c>
      <c r="G14">
        <f t="shared" si="0"/>
        <v>2.0942771858109721E-2</v>
      </c>
      <c r="H14" t="str">
        <f t="shared" si="1"/>
        <v>09/03/2023</v>
      </c>
    </row>
    <row r="15" spans="1:8" x14ac:dyDescent="0.2">
      <c r="A15" s="9" t="s">
        <v>393</v>
      </c>
      <c r="B15">
        <v>800044790</v>
      </c>
      <c r="C15" s="9" t="s">
        <v>309</v>
      </c>
      <c r="D15" s="5">
        <v>59.96</v>
      </c>
      <c r="E15" t="s">
        <v>14</v>
      </c>
      <c r="F15" s="15">
        <f t="shared" si="2"/>
        <v>31</v>
      </c>
      <c r="G15">
        <f t="shared" si="0"/>
        <v>9.4330573964262233E-3</v>
      </c>
      <c r="H15" t="str">
        <f t="shared" si="1"/>
        <v>09/03/2023</v>
      </c>
    </row>
    <row r="16" spans="1:8" x14ac:dyDescent="0.2">
      <c r="A16" s="9" t="s">
        <v>393</v>
      </c>
      <c r="B16">
        <v>800044802</v>
      </c>
      <c r="C16" s="9" t="s">
        <v>309</v>
      </c>
      <c r="D16" s="5">
        <v>116.4</v>
      </c>
      <c r="E16" t="s">
        <v>14</v>
      </c>
      <c r="F16" s="15">
        <f t="shared" si="2"/>
        <v>31</v>
      </c>
      <c r="G16">
        <f t="shared" si="0"/>
        <v>1.8312339575450507E-2</v>
      </c>
      <c r="H16" t="str">
        <f t="shared" si="1"/>
        <v>09/03/2023</v>
      </c>
    </row>
    <row r="17" spans="1:8" x14ac:dyDescent="0.2">
      <c r="A17" s="9" t="s">
        <v>393</v>
      </c>
      <c r="B17">
        <v>800044936</v>
      </c>
      <c r="C17" s="9" t="s">
        <v>309</v>
      </c>
      <c r="D17" s="5">
        <v>89.17</v>
      </c>
      <c r="E17" t="s">
        <v>14</v>
      </c>
      <c r="F17" s="15">
        <f t="shared" si="2"/>
        <v>31</v>
      </c>
      <c r="G17">
        <f t="shared" si="0"/>
        <v>1.4028447765832661E-2</v>
      </c>
      <c r="H17" t="str">
        <f t="shared" si="1"/>
        <v>09/03/2023</v>
      </c>
    </row>
    <row r="18" spans="1:8" x14ac:dyDescent="0.2">
      <c r="A18" s="9" t="s">
        <v>390</v>
      </c>
      <c r="B18">
        <v>65138512023</v>
      </c>
      <c r="C18" s="9" t="s">
        <v>334</v>
      </c>
      <c r="D18" s="5">
        <v>250</v>
      </c>
      <c r="E18" t="s">
        <v>60</v>
      </c>
      <c r="F18" s="15">
        <f t="shared" si="2"/>
        <v>61</v>
      </c>
      <c r="G18">
        <f t="shared" si="0"/>
        <v>7.7392522593287952E-2</v>
      </c>
      <c r="H18" t="str">
        <f t="shared" si="1"/>
        <v>28/02/2023</v>
      </c>
    </row>
    <row r="19" spans="1:8" x14ac:dyDescent="0.2">
      <c r="A19" s="9" t="s">
        <v>390</v>
      </c>
      <c r="B19">
        <v>31007951</v>
      </c>
      <c r="C19" s="9" t="s">
        <v>368</v>
      </c>
      <c r="D19" s="5">
        <v>208.01</v>
      </c>
      <c r="E19" t="s">
        <v>34</v>
      </c>
      <c r="F19" s="15">
        <f t="shared" si="2"/>
        <v>78</v>
      </c>
      <c r="G19">
        <f t="shared" si="0"/>
        <v>8.2339452637450905E-2</v>
      </c>
      <c r="H19" t="str">
        <f t="shared" si="1"/>
        <v>11/02/2023</v>
      </c>
    </row>
    <row r="20" spans="1:8" x14ac:dyDescent="0.2">
      <c r="A20" s="9" t="s">
        <v>390</v>
      </c>
      <c r="B20">
        <v>31012088</v>
      </c>
      <c r="C20" s="9" t="s">
        <v>334</v>
      </c>
      <c r="D20" s="5">
        <v>280.39999999999998</v>
      </c>
      <c r="E20" t="s">
        <v>34</v>
      </c>
      <c r="F20" s="15">
        <f t="shared" si="2"/>
        <v>61</v>
      </c>
      <c r="G20">
        <f t="shared" si="0"/>
        <v>8.6803453340631748E-2</v>
      </c>
      <c r="H20" t="str">
        <f t="shared" si="1"/>
        <v>28/02/2023</v>
      </c>
    </row>
    <row r="21" spans="1:8" x14ac:dyDescent="0.2">
      <c r="A21" s="9" t="s">
        <v>390</v>
      </c>
      <c r="B21">
        <v>2423</v>
      </c>
      <c r="C21" s="9" t="s">
        <v>334</v>
      </c>
      <c r="D21" s="5">
        <v>6600</v>
      </c>
      <c r="E21" t="s">
        <v>103</v>
      </c>
      <c r="F21" s="15">
        <f t="shared" si="2"/>
        <v>61</v>
      </c>
      <c r="G21">
        <f t="shared" si="0"/>
        <v>2.043162596462802</v>
      </c>
      <c r="H21" t="str">
        <f t="shared" si="1"/>
        <v>28/02/2023</v>
      </c>
    </row>
    <row r="22" spans="1:8" x14ac:dyDescent="0.2">
      <c r="A22" s="9" t="s">
        <v>390</v>
      </c>
      <c r="B22">
        <v>403</v>
      </c>
      <c r="C22" s="9" t="s">
        <v>334</v>
      </c>
      <c r="D22" s="5">
        <v>696.3</v>
      </c>
      <c r="E22" t="s">
        <v>57</v>
      </c>
      <c r="F22" s="15">
        <f t="shared" si="2"/>
        <v>61</v>
      </c>
      <c r="G22">
        <f t="shared" ref="G22:G52" si="3">(D22*F22)/$D$107</f>
        <v>0.21555365392682557</v>
      </c>
      <c r="H22" t="str">
        <f t="shared" si="1"/>
        <v>28/02/2023</v>
      </c>
    </row>
    <row r="23" spans="1:8" x14ac:dyDescent="0.2">
      <c r="A23" s="9" t="s">
        <v>390</v>
      </c>
      <c r="B23">
        <v>471</v>
      </c>
      <c r="C23" s="9" t="s">
        <v>334</v>
      </c>
      <c r="D23" s="5">
        <v>237.5</v>
      </c>
      <c r="E23" t="s">
        <v>57</v>
      </c>
      <c r="F23" s="15">
        <f t="shared" si="2"/>
        <v>61</v>
      </c>
      <c r="G23">
        <f t="shared" si="3"/>
        <v>7.3522896463623547E-2</v>
      </c>
      <c r="H23" t="str">
        <f t="shared" si="1"/>
        <v>28/02/2023</v>
      </c>
    </row>
    <row r="24" spans="1:8" x14ac:dyDescent="0.2">
      <c r="A24" s="9" t="s">
        <v>390</v>
      </c>
      <c r="B24">
        <v>472</v>
      </c>
      <c r="C24" s="9" t="s">
        <v>334</v>
      </c>
      <c r="D24" s="5">
        <v>9765</v>
      </c>
      <c r="E24" t="s">
        <v>57</v>
      </c>
      <c r="F24" s="15">
        <f t="shared" si="2"/>
        <v>61</v>
      </c>
      <c r="G24">
        <f t="shared" si="3"/>
        <v>3.022951932493827</v>
      </c>
      <c r="H24" t="str">
        <f t="shared" si="1"/>
        <v>28/02/2023</v>
      </c>
    </row>
    <row r="25" spans="1:8" x14ac:dyDescent="0.2">
      <c r="A25" s="9" t="s">
        <v>390</v>
      </c>
      <c r="B25">
        <v>34123</v>
      </c>
      <c r="C25" s="9" t="s">
        <v>450</v>
      </c>
      <c r="D25" s="5">
        <v>350</v>
      </c>
      <c r="E25" t="s">
        <v>406</v>
      </c>
      <c r="F25" s="15">
        <f t="shared" si="2"/>
        <v>41</v>
      </c>
      <c r="G25">
        <f t="shared" si="3"/>
        <v>7.2825095030405379E-2</v>
      </c>
      <c r="H25" t="str">
        <f t="shared" si="1"/>
        <v>20/03/2023</v>
      </c>
    </row>
    <row r="26" spans="1:8" x14ac:dyDescent="0.2">
      <c r="A26" s="9" t="s">
        <v>390</v>
      </c>
      <c r="B26">
        <v>44623</v>
      </c>
      <c r="C26" s="9" t="s">
        <v>341</v>
      </c>
      <c r="D26" s="5">
        <v>197.5</v>
      </c>
      <c r="E26" t="s">
        <v>406</v>
      </c>
      <c r="F26" s="15">
        <f t="shared" si="2"/>
        <v>30</v>
      </c>
      <c r="G26">
        <f t="shared" si="3"/>
        <v>3.0068898122310235E-2</v>
      </c>
      <c r="H26" t="str">
        <f t="shared" si="1"/>
        <v>31/03/2023</v>
      </c>
    </row>
    <row r="27" spans="1:8" x14ac:dyDescent="0.2">
      <c r="A27" s="9" t="s">
        <v>394</v>
      </c>
      <c r="B27">
        <v>220230003375200</v>
      </c>
      <c r="C27" s="9" t="s">
        <v>345</v>
      </c>
      <c r="D27" s="5">
        <v>2108</v>
      </c>
      <c r="E27" t="s">
        <v>54</v>
      </c>
      <c r="F27" s="15">
        <f t="shared" si="2"/>
        <v>33</v>
      </c>
      <c r="G27">
        <f t="shared" si="3"/>
        <v>0.35303170109373655</v>
      </c>
      <c r="H27" t="str">
        <f t="shared" si="1"/>
        <v>10/03/2023</v>
      </c>
    </row>
    <row r="28" spans="1:8" x14ac:dyDescent="0.2">
      <c r="A28" s="9" t="s">
        <v>390</v>
      </c>
      <c r="B28">
        <v>13</v>
      </c>
      <c r="C28" s="9" t="s">
        <v>451</v>
      </c>
      <c r="D28" s="5">
        <v>2575</v>
      </c>
      <c r="E28" t="s">
        <v>56</v>
      </c>
      <c r="F28" s="15">
        <f t="shared" si="2"/>
        <v>81</v>
      </c>
      <c r="G28">
        <f t="shared" si="3"/>
        <v>1.058501337698035</v>
      </c>
      <c r="H28" t="str">
        <f t="shared" si="1"/>
        <v>08/02/2023</v>
      </c>
    </row>
    <row r="29" spans="1:8" x14ac:dyDescent="0.2">
      <c r="A29" s="9" t="s">
        <v>390</v>
      </c>
      <c r="B29">
        <v>900013480</v>
      </c>
      <c r="C29" s="9" t="s">
        <v>390</v>
      </c>
      <c r="D29" s="5">
        <v>1.5</v>
      </c>
      <c r="E29" t="s">
        <v>51</v>
      </c>
      <c r="F29" s="15">
        <f t="shared" si="2"/>
        <v>0</v>
      </c>
      <c r="G29">
        <f t="shared" si="3"/>
        <v>0</v>
      </c>
      <c r="H29" t="str">
        <f t="shared" si="1"/>
        <v>30/04/2023</v>
      </c>
    </row>
    <row r="30" spans="1:8" x14ac:dyDescent="0.2">
      <c r="A30" s="9" t="s">
        <v>390</v>
      </c>
      <c r="B30">
        <v>2023014800189</v>
      </c>
      <c r="C30" s="9" t="s">
        <v>341</v>
      </c>
      <c r="D30" s="5">
        <v>4703.18</v>
      </c>
      <c r="E30" t="s">
        <v>42</v>
      </c>
      <c r="F30" s="15">
        <f t="shared" si="2"/>
        <v>30</v>
      </c>
      <c r="G30">
        <f t="shared" si="3"/>
        <v>0.71604779883993452</v>
      </c>
      <c r="H30" t="str">
        <f t="shared" si="1"/>
        <v>31/03/2023</v>
      </c>
    </row>
    <row r="31" spans="1:8" x14ac:dyDescent="0.2">
      <c r="A31" s="9" t="s">
        <v>390</v>
      </c>
      <c r="B31">
        <v>72</v>
      </c>
      <c r="C31" s="9" t="s">
        <v>341</v>
      </c>
      <c r="D31" s="5">
        <v>1365</v>
      </c>
      <c r="E31" t="s">
        <v>21</v>
      </c>
      <c r="F31" s="15">
        <f t="shared" si="2"/>
        <v>30</v>
      </c>
      <c r="G31">
        <f t="shared" si="3"/>
        <v>0.20781795411115681</v>
      </c>
      <c r="H31" t="str">
        <f t="shared" si="1"/>
        <v>31/03/2023</v>
      </c>
    </row>
    <row r="32" spans="1:8" x14ac:dyDescent="0.2">
      <c r="A32" s="9" t="s">
        <v>390</v>
      </c>
      <c r="B32">
        <v>790244</v>
      </c>
      <c r="C32" s="9" t="s">
        <v>397</v>
      </c>
      <c r="D32" s="5">
        <v>83.74</v>
      </c>
      <c r="E32" t="s">
        <v>62</v>
      </c>
      <c r="F32" s="15">
        <f t="shared" si="2"/>
        <v>26</v>
      </c>
      <c r="G32">
        <f t="shared" si="3"/>
        <v>1.1049317763344934E-2</v>
      </c>
      <c r="H32" t="str">
        <f t="shared" si="1"/>
        <v>04/04/2023</v>
      </c>
    </row>
    <row r="33" spans="1:8" x14ac:dyDescent="0.2">
      <c r="A33" s="9" t="s">
        <v>390</v>
      </c>
      <c r="B33">
        <v>743</v>
      </c>
      <c r="C33" s="9" t="s">
        <v>341</v>
      </c>
      <c r="D33" s="5">
        <v>612.14</v>
      </c>
      <c r="E33" t="s">
        <v>90</v>
      </c>
      <c r="F33" s="15">
        <f t="shared" si="2"/>
        <v>30</v>
      </c>
      <c r="G33">
        <f t="shared" si="3"/>
        <v>9.3196836944764494E-2</v>
      </c>
      <c r="H33" t="str">
        <f t="shared" si="1"/>
        <v>31/03/2023</v>
      </c>
    </row>
    <row r="34" spans="1:8" x14ac:dyDescent="0.2">
      <c r="A34" s="9" t="s">
        <v>390</v>
      </c>
      <c r="B34">
        <v>1623400183</v>
      </c>
      <c r="C34" s="9" t="s">
        <v>452</v>
      </c>
      <c r="D34" s="5">
        <v>20</v>
      </c>
      <c r="E34" t="s">
        <v>66</v>
      </c>
      <c r="F34" s="15">
        <f t="shared" si="2"/>
        <v>39</v>
      </c>
      <c r="G34">
        <f t="shared" si="3"/>
        <v>3.9584372211648915E-3</v>
      </c>
      <c r="H34" t="str">
        <f t="shared" ref="H34:H66" si="4">+LEFT(C34,10)</f>
        <v>22/03/2023</v>
      </c>
    </row>
    <row r="35" spans="1:8" x14ac:dyDescent="0.2">
      <c r="A35" s="9" t="s">
        <v>390</v>
      </c>
      <c r="B35">
        <v>1623400212</v>
      </c>
      <c r="C35" s="9" t="s">
        <v>341</v>
      </c>
      <c r="D35" s="5">
        <v>300.77</v>
      </c>
      <c r="E35" t="s">
        <v>66</v>
      </c>
      <c r="F35" s="15">
        <f t="shared" si="2"/>
        <v>30</v>
      </c>
      <c r="G35">
        <f t="shared" si="3"/>
        <v>4.5791506269606319E-2</v>
      </c>
      <c r="H35" t="str">
        <f t="shared" si="4"/>
        <v>31/03/2023</v>
      </c>
    </row>
    <row r="36" spans="1:8" x14ac:dyDescent="0.2">
      <c r="A36" s="9" t="s">
        <v>395</v>
      </c>
      <c r="B36">
        <v>6588287</v>
      </c>
      <c r="C36" s="9" t="s">
        <v>317</v>
      </c>
      <c r="D36" s="5">
        <v>48.61</v>
      </c>
      <c r="E36" t="s">
        <v>16</v>
      </c>
      <c r="F36" s="15">
        <f t="shared" si="2"/>
        <v>31</v>
      </c>
      <c r="G36">
        <f t="shared" si="3"/>
        <v>7.6474469653148554E-3</v>
      </c>
      <c r="H36" t="str">
        <f t="shared" si="4"/>
        <v>15/03/2023</v>
      </c>
    </row>
    <row r="37" spans="1:8" x14ac:dyDescent="0.2">
      <c r="A37" s="9" t="s">
        <v>390</v>
      </c>
      <c r="B37">
        <v>6671183</v>
      </c>
      <c r="C37" s="9" t="s">
        <v>341</v>
      </c>
      <c r="D37" s="5">
        <v>142.16</v>
      </c>
      <c r="E37" t="s">
        <v>16</v>
      </c>
      <c r="F37" s="15">
        <f t="shared" si="2"/>
        <v>30</v>
      </c>
      <c r="G37">
        <f t="shared" si="3"/>
        <v>2.1643516744646193E-2</v>
      </c>
      <c r="H37" t="str">
        <f t="shared" si="4"/>
        <v>31/03/2023</v>
      </c>
    </row>
    <row r="38" spans="1:8" x14ac:dyDescent="0.2">
      <c r="A38" s="9" t="s">
        <v>390</v>
      </c>
      <c r="B38">
        <v>9823</v>
      </c>
      <c r="C38" s="9" t="s">
        <v>334</v>
      </c>
      <c r="D38" s="5">
        <v>476.02</v>
      </c>
      <c r="E38" t="s">
        <v>111</v>
      </c>
      <c r="F38" s="15">
        <f t="shared" si="2"/>
        <v>61</v>
      </c>
      <c r="G38">
        <f t="shared" si="3"/>
        <v>0.14736155441942769</v>
      </c>
      <c r="H38" t="str">
        <f t="shared" si="4"/>
        <v>28/02/2023</v>
      </c>
    </row>
    <row r="39" spans="1:8" x14ac:dyDescent="0.2">
      <c r="A39" s="9" t="s">
        <v>396</v>
      </c>
      <c r="B39">
        <v>34</v>
      </c>
      <c r="C39" s="9" t="s">
        <v>396</v>
      </c>
      <c r="D39" s="5">
        <v>700.38</v>
      </c>
      <c r="E39" t="s">
        <v>63</v>
      </c>
      <c r="F39" s="15">
        <f t="shared" si="2"/>
        <v>0</v>
      </c>
      <c r="G39">
        <f t="shared" si="3"/>
        <v>0</v>
      </c>
      <c r="H39" t="str">
        <f t="shared" si="4"/>
        <v>14/04/2023</v>
      </c>
    </row>
    <row r="40" spans="1:8" x14ac:dyDescent="0.2">
      <c r="A40" s="9" t="s">
        <v>390</v>
      </c>
      <c r="B40">
        <v>60</v>
      </c>
      <c r="C40" s="9" t="s">
        <v>334</v>
      </c>
      <c r="D40" s="5">
        <v>1617.21</v>
      </c>
      <c r="E40" t="s">
        <v>25</v>
      </c>
      <c r="F40" s="15">
        <f t="shared" si="2"/>
        <v>61</v>
      </c>
      <c r="G40">
        <f t="shared" si="3"/>
        <v>0.50063984585236476</v>
      </c>
      <c r="H40" t="str">
        <f t="shared" si="4"/>
        <v>28/02/2023</v>
      </c>
    </row>
    <row r="41" spans="1:8" x14ac:dyDescent="0.2">
      <c r="A41" s="9" t="s">
        <v>397</v>
      </c>
      <c r="B41">
        <v>140</v>
      </c>
      <c r="C41" s="9" t="s">
        <v>397</v>
      </c>
      <c r="D41" s="5">
        <v>12765</v>
      </c>
      <c r="E41" t="s">
        <v>13</v>
      </c>
      <c r="F41" s="15">
        <f t="shared" si="2"/>
        <v>0</v>
      </c>
      <c r="G41">
        <f t="shared" si="3"/>
        <v>0</v>
      </c>
      <c r="H41" t="str">
        <f t="shared" si="4"/>
        <v>04/04/2023</v>
      </c>
    </row>
    <row r="42" spans="1:8" x14ac:dyDescent="0.2">
      <c r="A42" s="9" t="s">
        <v>398</v>
      </c>
      <c r="B42">
        <v>161</v>
      </c>
      <c r="C42" s="9" t="s">
        <v>398</v>
      </c>
      <c r="D42" s="5">
        <v>17116</v>
      </c>
      <c r="E42" t="s">
        <v>13</v>
      </c>
      <c r="F42" s="15">
        <f t="shared" si="2"/>
        <v>0</v>
      </c>
      <c r="G42">
        <f t="shared" si="3"/>
        <v>0</v>
      </c>
      <c r="H42" t="str">
        <f t="shared" si="4"/>
        <v>21/04/2023</v>
      </c>
    </row>
    <row r="43" spans="1:8" x14ac:dyDescent="0.2">
      <c r="A43" s="9" t="s">
        <v>390</v>
      </c>
      <c r="B43">
        <v>6697</v>
      </c>
      <c r="C43" s="9" t="s">
        <v>326</v>
      </c>
      <c r="D43" s="5">
        <v>50</v>
      </c>
      <c r="E43" t="s">
        <v>93</v>
      </c>
      <c r="F43" s="15">
        <f t="shared" si="2"/>
        <v>66</v>
      </c>
      <c r="G43">
        <f t="shared" si="3"/>
        <v>1.6747234397236081E-2</v>
      </c>
      <c r="H43" t="str">
        <f t="shared" si="4"/>
        <v>23/02/2023</v>
      </c>
    </row>
    <row r="44" spans="1:8" x14ac:dyDescent="0.2">
      <c r="A44" s="9" t="s">
        <v>390</v>
      </c>
      <c r="B44">
        <v>6698</v>
      </c>
      <c r="C44" s="9" t="s">
        <v>326</v>
      </c>
      <c r="D44" s="5">
        <v>50</v>
      </c>
      <c r="E44" t="s">
        <v>93</v>
      </c>
      <c r="F44" s="15">
        <f t="shared" si="2"/>
        <v>66</v>
      </c>
      <c r="G44">
        <f t="shared" si="3"/>
        <v>1.6747234397236081E-2</v>
      </c>
      <c r="H44" t="str">
        <f t="shared" si="4"/>
        <v>23/02/2023</v>
      </c>
    </row>
    <row r="45" spans="1:8" x14ac:dyDescent="0.2">
      <c r="A45" s="9" t="s">
        <v>390</v>
      </c>
      <c r="B45">
        <v>6699</v>
      </c>
      <c r="C45" s="9" t="s">
        <v>326</v>
      </c>
      <c r="D45" s="5">
        <v>50</v>
      </c>
      <c r="E45" t="s">
        <v>93</v>
      </c>
      <c r="F45" s="15">
        <f t="shared" si="2"/>
        <v>66</v>
      </c>
      <c r="G45">
        <f t="shared" si="3"/>
        <v>1.6747234397236081E-2</v>
      </c>
      <c r="H45" t="str">
        <f t="shared" si="4"/>
        <v>23/02/2023</v>
      </c>
    </row>
    <row r="46" spans="1:8" x14ac:dyDescent="0.2">
      <c r="A46" s="9" t="s">
        <v>390</v>
      </c>
      <c r="B46">
        <v>6700</v>
      </c>
      <c r="C46" s="9" t="s">
        <v>326</v>
      </c>
      <c r="D46" s="5">
        <v>50</v>
      </c>
      <c r="E46" t="s">
        <v>93</v>
      </c>
      <c r="F46" s="15">
        <f t="shared" si="2"/>
        <v>66</v>
      </c>
      <c r="G46">
        <f t="shared" si="3"/>
        <v>1.6747234397236081E-2</v>
      </c>
      <c r="H46" t="str">
        <f t="shared" si="4"/>
        <v>23/02/2023</v>
      </c>
    </row>
    <row r="47" spans="1:8" x14ac:dyDescent="0.2">
      <c r="A47" s="9" t="s">
        <v>390</v>
      </c>
      <c r="B47">
        <v>6701</v>
      </c>
      <c r="C47" s="9" t="s">
        <v>326</v>
      </c>
      <c r="D47" s="5">
        <v>50</v>
      </c>
      <c r="E47" t="s">
        <v>93</v>
      </c>
      <c r="F47" s="15">
        <f t="shared" si="2"/>
        <v>66</v>
      </c>
      <c r="G47">
        <f t="shared" si="3"/>
        <v>1.6747234397236081E-2</v>
      </c>
      <c r="H47" t="str">
        <f t="shared" si="4"/>
        <v>23/02/2023</v>
      </c>
    </row>
    <row r="48" spans="1:8" x14ac:dyDescent="0.2">
      <c r="A48" s="9" t="s">
        <v>390</v>
      </c>
      <c r="B48">
        <v>6702</v>
      </c>
      <c r="C48" s="9" t="s">
        <v>326</v>
      </c>
      <c r="D48" s="5">
        <v>50</v>
      </c>
      <c r="E48" t="s">
        <v>93</v>
      </c>
      <c r="F48" s="15">
        <f t="shared" si="2"/>
        <v>66</v>
      </c>
      <c r="G48">
        <f t="shared" si="3"/>
        <v>1.6747234397236081E-2</v>
      </c>
      <c r="H48" t="str">
        <f t="shared" si="4"/>
        <v>23/02/2023</v>
      </c>
    </row>
    <row r="49" spans="1:8" x14ac:dyDescent="0.2">
      <c r="A49" s="9" t="s">
        <v>390</v>
      </c>
      <c r="B49">
        <v>6703</v>
      </c>
      <c r="C49" s="9" t="s">
        <v>326</v>
      </c>
      <c r="D49" s="5">
        <v>50</v>
      </c>
      <c r="E49" t="s">
        <v>93</v>
      </c>
      <c r="F49" s="15">
        <f t="shared" si="2"/>
        <v>66</v>
      </c>
      <c r="G49">
        <f t="shared" si="3"/>
        <v>1.6747234397236081E-2</v>
      </c>
      <c r="H49" t="str">
        <f t="shared" si="4"/>
        <v>23/02/2023</v>
      </c>
    </row>
    <row r="50" spans="1:8" x14ac:dyDescent="0.2">
      <c r="A50" s="9" t="s">
        <v>390</v>
      </c>
      <c r="B50">
        <v>7808</v>
      </c>
      <c r="C50" s="9" t="s">
        <v>453</v>
      </c>
      <c r="D50" s="5">
        <v>439.55</v>
      </c>
      <c r="E50" t="s">
        <v>93</v>
      </c>
      <c r="F50" s="15">
        <f t="shared" si="2"/>
        <v>65</v>
      </c>
      <c r="G50">
        <f t="shared" si="3"/>
        <v>0.14499425671358568</v>
      </c>
      <c r="H50" t="str">
        <f t="shared" si="4"/>
        <v>24/02/2023</v>
      </c>
    </row>
    <row r="51" spans="1:8" x14ac:dyDescent="0.2">
      <c r="A51" s="9" t="s">
        <v>390</v>
      </c>
      <c r="B51">
        <v>2317345200</v>
      </c>
      <c r="C51" s="9" t="s">
        <v>396</v>
      </c>
      <c r="D51" s="5">
        <v>129.59</v>
      </c>
      <c r="E51" t="s">
        <v>77</v>
      </c>
      <c r="F51" s="15">
        <f t="shared" si="2"/>
        <v>16</v>
      </c>
      <c r="G51">
        <f t="shared" si="3"/>
        <v>1.0522541117759146E-2</v>
      </c>
      <c r="H51" t="str">
        <f t="shared" si="4"/>
        <v>14/04/2023</v>
      </c>
    </row>
    <row r="52" spans="1:8" x14ac:dyDescent="0.2">
      <c r="A52" s="9" t="s">
        <v>390</v>
      </c>
      <c r="B52">
        <v>2318540888</v>
      </c>
      <c r="C52" s="9" t="s">
        <v>398</v>
      </c>
      <c r="D52" s="5">
        <v>1298.6600000000001</v>
      </c>
      <c r="E52" t="s">
        <v>77</v>
      </c>
      <c r="F52" s="15">
        <f t="shared" si="2"/>
        <v>9</v>
      </c>
      <c r="G52">
        <f t="shared" si="3"/>
        <v>5.9315354788130749E-2</v>
      </c>
      <c r="H52" t="str">
        <f t="shared" si="4"/>
        <v>21/04/2023</v>
      </c>
    </row>
    <row r="53" spans="1:8" x14ac:dyDescent="0.2">
      <c r="A53" s="9" t="s">
        <v>390</v>
      </c>
      <c r="B53">
        <v>2318580132</v>
      </c>
      <c r="C53" s="9" t="s">
        <v>398</v>
      </c>
      <c r="D53" s="5">
        <v>123.71</v>
      </c>
      <c r="E53" t="s">
        <v>77</v>
      </c>
      <c r="F53" s="15">
        <f t="shared" si="2"/>
        <v>9</v>
      </c>
      <c r="G53">
        <f t="shared" ref="G53:G80" si="5">(D53*F53)/$D$107</f>
        <v>5.6503646380420235E-3</v>
      </c>
      <c r="H53" t="str">
        <f t="shared" si="4"/>
        <v>21/04/2023</v>
      </c>
    </row>
    <row r="54" spans="1:8" x14ac:dyDescent="0.2">
      <c r="A54" s="9" t="s">
        <v>390</v>
      </c>
      <c r="B54">
        <v>2318619364</v>
      </c>
      <c r="C54" s="9" t="s">
        <v>398</v>
      </c>
      <c r="D54" s="5">
        <v>123.71</v>
      </c>
      <c r="E54" t="s">
        <v>77</v>
      </c>
      <c r="F54" s="15">
        <f t="shared" si="2"/>
        <v>9</v>
      </c>
      <c r="G54">
        <f t="shared" si="5"/>
        <v>5.6503646380420235E-3</v>
      </c>
      <c r="H54" t="str">
        <f t="shared" si="4"/>
        <v>21/04/2023</v>
      </c>
    </row>
    <row r="55" spans="1:8" x14ac:dyDescent="0.2">
      <c r="A55" s="9" t="s">
        <v>390</v>
      </c>
      <c r="B55">
        <v>2318737923</v>
      </c>
      <c r="C55" s="9" t="s">
        <v>398</v>
      </c>
      <c r="D55" s="5">
        <v>33.64</v>
      </c>
      <c r="E55" t="s">
        <v>77</v>
      </c>
      <c r="F55" s="15">
        <f t="shared" si="2"/>
        <v>9</v>
      </c>
      <c r="G55">
        <f t="shared" si="5"/>
        <v>1.5364826321536955E-3</v>
      </c>
      <c r="H55" t="str">
        <f t="shared" si="4"/>
        <v>21/04/2023</v>
      </c>
    </row>
    <row r="56" spans="1:8" x14ac:dyDescent="0.2">
      <c r="A56" s="9" t="s">
        <v>390</v>
      </c>
      <c r="B56">
        <v>2319380509</v>
      </c>
      <c r="C56" s="9" t="s">
        <v>392</v>
      </c>
      <c r="D56" s="5">
        <v>123.58</v>
      </c>
      <c r="E56" t="s">
        <v>77</v>
      </c>
      <c r="F56" s="15">
        <f t="shared" si="2"/>
        <v>2</v>
      </c>
      <c r="G56">
        <f t="shared" si="5"/>
        <v>1.2543171071578393E-3</v>
      </c>
      <c r="H56" t="str">
        <f t="shared" si="4"/>
        <v>28/04/2023</v>
      </c>
    </row>
    <row r="57" spans="1:8" x14ac:dyDescent="0.2">
      <c r="A57" s="9" t="s">
        <v>390</v>
      </c>
      <c r="B57">
        <v>2319394163</v>
      </c>
      <c r="C57" s="9" t="s">
        <v>392</v>
      </c>
      <c r="D57" s="5">
        <v>22.58</v>
      </c>
      <c r="E57" t="s">
        <v>77</v>
      </c>
      <c r="F57" s="15">
        <f t="shared" si="2"/>
        <v>2</v>
      </c>
      <c r="G57">
        <f t="shared" si="5"/>
        <v>2.2918336526641858E-4</v>
      </c>
      <c r="H57" t="str">
        <f t="shared" si="4"/>
        <v>28/04/2023</v>
      </c>
    </row>
    <row r="58" spans="1:8" x14ac:dyDescent="0.2">
      <c r="A58" s="9" t="s">
        <v>390</v>
      </c>
      <c r="B58">
        <v>2319430016</v>
      </c>
      <c r="C58" s="9" t="s">
        <v>392</v>
      </c>
      <c r="D58" s="5">
        <v>434.48</v>
      </c>
      <c r="E58" t="s">
        <v>77</v>
      </c>
      <c r="F58" s="15">
        <f t="shared" si="2"/>
        <v>2</v>
      </c>
      <c r="G58">
        <f t="shared" si="5"/>
        <v>4.4099020611582619E-3</v>
      </c>
      <c r="H58" t="str">
        <f t="shared" si="4"/>
        <v>28/04/2023</v>
      </c>
    </row>
    <row r="59" spans="1:8" x14ac:dyDescent="0.2">
      <c r="A59" s="9" t="s">
        <v>390</v>
      </c>
      <c r="B59">
        <v>2319439145</v>
      </c>
      <c r="C59" s="9" t="s">
        <v>392</v>
      </c>
      <c r="D59" s="5">
        <v>297.55</v>
      </c>
      <c r="E59" t="s">
        <v>77</v>
      </c>
      <c r="F59" s="15">
        <f t="shared" si="2"/>
        <v>2</v>
      </c>
      <c r="G59">
        <f t="shared" si="5"/>
        <v>3.0200846029682397E-3</v>
      </c>
      <c r="H59" t="str">
        <f t="shared" si="4"/>
        <v>28/04/2023</v>
      </c>
    </row>
    <row r="60" spans="1:8" x14ac:dyDescent="0.2">
      <c r="A60" s="9" t="s">
        <v>390</v>
      </c>
      <c r="B60">
        <v>236246770</v>
      </c>
      <c r="C60" s="9" t="s">
        <v>394</v>
      </c>
      <c r="D60" s="5">
        <v>5297.47</v>
      </c>
      <c r="E60" t="s">
        <v>77</v>
      </c>
      <c r="F60" s="15">
        <f t="shared" si="2"/>
        <v>18</v>
      </c>
      <c r="G60">
        <f t="shared" si="5"/>
        <v>0.4839162098308703</v>
      </c>
      <c r="H60" t="str">
        <f t="shared" si="4"/>
        <v>12/04/2023</v>
      </c>
    </row>
    <row r="61" spans="1:8" x14ac:dyDescent="0.2">
      <c r="A61" s="9" t="s">
        <v>390</v>
      </c>
      <c r="B61">
        <v>236265023</v>
      </c>
      <c r="C61" s="9" t="s">
        <v>396</v>
      </c>
      <c r="D61" s="5">
        <v>636.01</v>
      </c>
      <c r="E61" t="s">
        <v>77</v>
      </c>
      <c r="F61" s="15">
        <f t="shared" si="2"/>
        <v>16</v>
      </c>
      <c r="G61">
        <f t="shared" si="5"/>
        <v>5.1643192964781183E-2</v>
      </c>
      <c r="H61" t="str">
        <f t="shared" si="4"/>
        <v>14/04/2023</v>
      </c>
    </row>
    <row r="62" spans="1:8" x14ac:dyDescent="0.2">
      <c r="A62" s="9" t="s">
        <v>390</v>
      </c>
      <c r="B62">
        <v>236265058</v>
      </c>
      <c r="C62" s="9" t="s">
        <v>396</v>
      </c>
      <c r="D62" s="5">
        <v>2268.7600000000002</v>
      </c>
      <c r="E62" t="s">
        <v>77</v>
      </c>
      <c r="F62" s="15">
        <f t="shared" si="2"/>
        <v>16</v>
      </c>
      <c r="G62">
        <f t="shared" si="5"/>
        <v>0.18422039035671919</v>
      </c>
      <c r="H62" t="str">
        <f t="shared" si="4"/>
        <v>14/04/2023</v>
      </c>
    </row>
    <row r="63" spans="1:8" x14ac:dyDescent="0.2">
      <c r="A63" s="9" t="s">
        <v>390</v>
      </c>
      <c r="B63">
        <v>805</v>
      </c>
      <c r="C63" s="9" t="s">
        <v>344</v>
      </c>
      <c r="D63" s="5">
        <v>109.87</v>
      </c>
      <c r="E63" t="s">
        <v>30</v>
      </c>
      <c r="F63" s="15">
        <f t="shared" si="2"/>
        <v>54</v>
      </c>
      <c r="G63">
        <f t="shared" si="5"/>
        <v>3.0109395980034464E-2</v>
      </c>
      <c r="H63" t="str">
        <f t="shared" si="4"/>
        <v>07/03/2023</v>
      </c>
    </row>
    <row r="64" spans="1:8" x14ac:dyDescent="0.2">
      <c r="A64" s="9" t="s">
        <v>390</v>
      </c>
      <c r="B64">
        <v>905</v>
      </c>
      <c r="C64" s="9" t="s">
        <v>315</v>
      </c>
      <c r="D64" s="5">
        <v>489.81</v>
      </c>
      <c r="E64" t="s">
        <v>30</v>
      </c>
      <c r="F64" s="15">
        <f t="shared" si="2"/>
        <v>47</v>
      </c>
      <c r="G64">
        <f t="shared" si="5"/>
        <v>0.11683007738338776</v>
      </c>
      <c r="H64" t="str">
        <f t="shared" si="4"/>
        <v>14/03/2023</v>
      </c>
    </row>
    <row r="65" spans="1:8" x14ac:dyDescent="0.2">
      <c r="A65" s="9" t="s">
        <v>390</v>
      </c>
      <c r="B65">
        <v>1005</v>
      </c>
      <c r="C65" s="9" t="s">
        <v>324</v>
      </c>
      <c r="D65" s="5">
        <v>285.95999999999998</v>
      </c>
      <c r="E65" t="s">
        <v>30</v>
      </c>
      <c r="F65" s="15">
        <f t="shared" si="2"/>
        <v>40</v>
      </c>
      <c r="G65">
        <f t="shared" si="5"/>
        <v>5.8048959372528838E-2</v>
      </c>
      <c r="H65" t="str">
        <f t="shared" si="4"/>
        <v>21/03/2023</v>
      </c>
    </row>
    <row r="66" spans="1:8" x14ac:dyDescent="0.2">
      <c r="A66" s="9" t="s">
        <v>390</v>
      </c>
      <c r="B66">
        <v>2100193409</v>
      </c>
      <c r="C66" s="9" t="s">
        <v>341</v>
      </c>
      <c r="D66" s="5">
        <v>193.45</v>
      </c>
      <c r="E66" t="s">
        <v>44</v>
      </c>
      <c r="F66" s="15">
        <f t="shared" si="2"/>
        <v>30</v>
      </c>
      <c r="G66">
        <f t="shared" si="5"/>
        <v>2.9452295401321087E-2</v>
      </c>
      <c r="H66" t="str">
        <f t="shared" si="4"/>
        <v>31/03/2023</v>
      </c>
    </row>
    <row r="67" spans="1:8" x14ac:dyDescent="0.2">
      <c r="A67" s="9" t="s">
        <v>390</v>
      </c>
      <c r="B67">
        <v>870</v>
      </c>
      <c r="C67" s="9" t="s">
        <v>390</v>
      </c>
      <c r="D67" s="5">
        <v>99.33</v>
      </c>
      <c r="E67" t="s">
        <v>92</v>
      </c>
      <c r="F67" s="15">
        <f t="shared" ref="F67:F106" si="6">+A67-C67</f>
        <v>0</v>
      </c>
      <c r="G67">
        <f t="shared" si="5"/>
        <v>0</v>
      </c>
      <c r="H67" t="str">
        <f t="shared" ref="H67:H106" si="7">+LEFT(C67,10)</f>
        <v>30/04/2023</v>
      </c>
    </row>
    <row r="68" spans="1:8" x14ac:dyDescent="0.2">
      <c r="A68" s="9" t="s">
        <v>390</v>
      </c>
      <c r="B68">
        <v>220203286</v>
      </c>
      <c r="C68" s="9" t="s">
        <v>341</v>
      </c>
      <c r="D68" s="5">
        <v>439.77</v>
      </c>
      <c r="E68" t="s">
        <v>23</v>
      </c>
      <c r="F68" s="15">
        <f t="shared" si="6"/>
        <v>30</v>
      </c>
      <c r="G68">
        <f t="shared" si="5"/>
        <v>6.6953920644295548E-2</v>
      </c>
      <c r="H68" t="str">
        <f t="shared" si="7"/>
        <v>31/03/2023</v>
      </c>
    </row>
    <row r="69" spans="1:8" x14ac:dyDescent="0.2">
      <c r="A69" s="9" t="s">
        <v>390</v>
      </c>
      <c r="B69">
        <v>220203286</v>
      </c>
      <c r="C69" s="9" t="s">
        <v>341</v>
      </c>
      <c r="D69" s="5">
        <v>683.64</v>
      </c>
      <c r="E69" t="s">
        <v>23</v>
      </c>
      <c r="F69" s="15">
        <f t="shared" si="6"/>
        <v>30</v>
      </c>
      <c r="G69">
        <f t="shared" si="5"/>
        <v>0.10408253930296794</v>
      </c>
      <c r="H69" t="str">
        <f t="shared" si="7"/>
        <v>31/03/2023</v>
      </c>
    </row>
    <row r="70" spans="1:8" x14ac:dyDescent="0.2">
      <c r="A70" s="9" t="s">
        <v>390</v>
      </c>
      <c r="B70">
        <v>34</v>
      </c>
      <c r="C70" s="9" t="s">
        <v>341</v>
      </c>
      <c r="D70" s="5">
        <v>48.13</v>
      </c>
      <c r="E70" t="s">
        <v>102</v>
      </c>
      <c r="F70" s="15">
        <f t="shared" si="6"/>
        <v>30</v>
      </c>
      <c r="G70">
        <f t="shared" si="5"/>
        <v>7.3276762867179324E-3</v>
      </c>
      <c r="H70" t="str">
        <f t="shared" si="7"/>
        <v>31/03/2023</v>
      </c>
    </row>
    <row r="71" spans="1:8" x14ac:dyDescent="0.2">
      <c r="A71" s="9" t="s">
        <v>390</v>
      </c>
      <c r="B71">
        <v>10</v>
      </c>
      <c r="C71" s="9" t="s">
        <v>390</v>
      </c>
      <c r="D71" s="5">
        <v>36.4</v>
      </c>
      <c r="E71" t="s">
        <v>107</v>
      </c>
      <c r="F71" s="15">
        <f t="shared" si="6"/>
        <v>0</v>
      </c>
      <c r="G71">
        <f t="shared" si="5"/>
        <v>0</v>
      </c>
      <c r="H71" t="str">
        <f t="shared" si="7"/>
        <v>30/04/2023</v>
      </c>
    </row>
    <row r="72" spans="1:8" x14ac:dyDescent="0.2">
      <c r="A72" s="9" t="s">
        <v>390</v>
      </c>
      <c r="B72">
        <v>10</v>
      </c>
      <c r="C72" s="9" t="s">
        <v>390</v>
      </c>
      <c r="D72" s="5">
        <v>44.2</v>
      </c>
      <c r="E72" t="s">
        <v>107</v>
      </c>
      <c r="F72" s="15">
        <f t="shared" si="6"/>
        <v>0</v>
      </c>
      <c r="G72">
        <f t="shared" si="5"/>
        <v>0</v>
      </c>
      <c r="H72" t="str">
        <f t="shared" si="7"/>
        <v>30/04/2023</v>
      </c>
    </row>
    <row r="73" spans="1:8" x14ac:dyDescent="0.2">
      <c r="A73" s="9" t="s">
        <v>390</v>
      </c>
      <c r="B73">
        <v>37712023</v>
      </c>
      <c r="C73" s="9" t="s">
        <v>317</v>
      </c>
      <c r="D73" s="5">
        <v>823.13</v>
      </c>
      <c r="E73" t="s">
        <v>35</v>
      </c>
      <c r="F73" s="15">
        <f t="shared" si="6"/>
        <v>46</v>
      </c>
      <c r="G73">
        <f t="shared" si="5"/>
        <v>0.19215665099159365</v>
      </c>
      <c r="H73" t="str">
        <f t="shared" si="7"/>
        <v>15/03/2023</v>
      </c>
    </row>
    <row r="74" spans="1:8" x14ac:dyDescent="0.2">
      <c r="A74" s="9" t="s">
        <v>390</v>
      </c>
      <c r="B74">
        <v>2749</v>
      </c>
      <c r="C74" s="9" t="s">
        <v>383</v>
      </c>
      <c r="D74" s="5">
        <v>1893.44</v>
      </c>
      <c r="E74" t="s">
        <v>32</v>
      </c>
      <c r="F74" s="15">
        <f t="shared" si="6"/>
        <v>82</v>
      </c>
      <c r="G74">
        <f t="shared" si="5"/>
        <v>0.78794255962497584</v>
      </c>
      <c r="H74" t="str">
        <f t="shared" si="7"/>
        <v>07/02/2023</v>
      </c>
    </row>
    <row r="75" spans="1:8" x14ac:dyDescent="0.2">
      <c r="A75" s="9" t="s">
        <v>390</v>
      </c>
      <c r="B75">
        <v>3224</v>
      </c>
      <c r="C75" s="9" t="s">
        <v>314</v>
      </c>
      <c r="D75" s="5">
        <v>92</v>
      </c>
      <c r="E75" t="s">
        <v>31</v>
      </c>
      <c r="F75" s="15">
        <f t="shared" si="6"/>
        <v>75</v>
      </c>
      <c r="G75">
        <f t="shared" si="5"/>
        <v>3.5016944648766347E-2</v>
      </c>
      <c r="H75" t="str">
        <f t="shared" si="7"/>
        <v>14/02/2023</v>
      </c>
    </row>
    <row r="76" spans="1:8" x14ac:dyDescent="0.2">
      <c r="A76" s="9" t="s">
        <v>390</v>
      </c>
      <c r="B76">
        <v>3225</v>
      </c>
      <c r="C76" s="9" t="s">
        <v>314</v>
      </c>
      <c r="D76" s="5">
        <v>179.4</v>
      </c>
      <c r="E76" t="s">
        <v>31</v>
      </c>
      <c r="F76" s="15">
        <f t="shared" si="6"/>
        <v>75</v>
      </c>
      <c r="G76">
        <f t="shared" si="5"/>
        <v>6.8283042065094376E-2</v>
      </c>
      <c r="H76" t="str">
        <f t="shared" si="7"/>
        <v>14/02/2023</v>
      </c>
    </row>
    <row r="77" spans="1:8" x14ac:dyDescent="0.2">
      <c r="A77" s="9" t="s">
        <v>390</v>
      </c>
      <c r="B77">
        <v>3226</v>
      </c>
      <c r="C77" s="9" t="s">
        <v>314</v>
      </c>
      <c r="D77" s="5">
        <v>115</v>
      </c>
      <c r="E77" t="s">
        <v>31</v>
      </c>
      <c r="F77" s="15">
        <f t="shared" si="6"/>
        <v>75</v>
      </c>
      <c r="G77">
        <f t="shared" si="5"/>
        <v>4.3771180810957939E-2</v>
      </c>
      <c r="H77" t="str">
        <f t="shared" si="7"/>
        <v>14/02/2023</v>
      </c>
    </row>
    <row r="78" spans="1:8" x14ac:dyDescent="0.2">
      <c r="A78" s="9" t="s">
        <v>390</v>
      </c>
      <c r="B78">
        <v>4719991256</v>
      </c>
      <c r="C78" s="9" t="s">
        <v>390</v>
      </c>
      <c r="D78" s="5">
        <v>404.43</v>
      </c>
      <c r="E78" t="s">
        <v>45</v>
      </c>
      <c r="F78" s="15">
        <f t="shared" si="6"/>
        <v>0</v>
      </c>
      <c r="G78">
        <f t="shared" si="5"/>
        <v>0</v>
      </c>
      <c r="H78" t="str">
        <f t="shared" si="7"/>
        <v>30/04/2023</v>
      </c>
    </row>
    <row r="79" spans="1:8" x14ac:dyDescent="0.2">
      <c r="A79" s="9" t="s">
        <v>390</v>
      </c>
      <c r="B79">
        <v>1222302589</v>
      </c>
      <c r="C79" s="9" t="s">
        <v>349</v>
      </c>
      <c r="D79" s="5">
        <v>248</v>
      </c>
      <c r="E79" t="s">
        <v>132</v>
      </c>
      <c r="F79" s="15">
        <f t="shared" si="6"/>
        <v>76</v>
      </c>
      <c r="G79">
        <f t="shared" si="5"/>
        <v>9.565208300578959E-2</v>
      </c>
      <c r="H79" t="str">
        <f t="shared" si="7"/>
        <v>13/02/2023</v>
      </c>
    </row>
    <row r="80" spans="1:8" x14ac:dyDescent="0.2">
      <c r="A80" s="9" t="s">
        <v>399</v>
      </c>
      <c r="B80">
        <v>11091093</v>
      </c>
      <c r="C80" s="9" t="s">
        <v>327</v>
      </c>
      <c r="D80" s="5">
        <v>975</v>
      </c>
      <c r="E80" t="s">
        <v>36</v>
      </c>
      <c r="F80" s="15">
        <f t="shared" si="6"/>
        <v>31</v>
      </c>
      <c r="G80">
        <f t="shared" si="5"/>
        <v>0.15338944232013954</v>
      </c>
      <c r="H80" t="str">
        <f t="shared" si="7"/>
        <v>23/03/2023</v>
      </c>
    </row>
    <row r="81" spans="1:8" x14ac:dyDescent="0.2">
      <c r="A81" s="9" t="s">
        <v>390</v>
      </c>
      <c r="B81">
        <v>4317563619</v>
      </c>
      <c r="C81" s="9" t="s">
        <v>391</v>
      </c>
      <c r="D81" s="5">
        <v>7652.3</v>
      </c>
      <c r="E81" t="s">
        <v>59</v>
      </c>
      <c r="F81" s="15">
        <f t="shared" si="6"/>
        <v>23</v>
      </c>
      <c r="G81">
        <f t="shared" ref="G81:G106" si="8">(D81*F81)/$D$107</f>
        <v>0.89320055178584912</v>
      </c>
      <c r="H81" t="str">
        <f>+LEFT(A81,10)</f>
        <v>30/04/2023</v>
      </c>
    </row>
    <row r="82" spans="1:8" x14ac:dyDescent="0.2">
      <c r="A82" s="9" t="s">
        <v>394</v>
      </c>
      <c r="B82">
        <v>4323546322</v>
      </c>
      <c r="C82" s="9" t="s">
        <v>394</v>
      </c>
      <c r="D82" s="5">
        <v>16149.5</v>
      </c>
      <c r="E82" t="s">
        <v>59</v>
      </c>
      <c r="F82" s="15">
        <f t="shared" si="6"/>
        <v>0</v>
      </c>
      <c r="G82">
        <f t="shared" si="8"/>
        <v>0</v>
      </c>
      <c r="H82" t="str">
        <f t="shared" si="7"/>
        <v>12/04/2023</v>
      </c>
    </row>
    <row r="83" spans="1:8" x14ac:dyDescent="0.2">
      <c r="A83" s="9" t="s">
        <v>335</v>
      </c>
      <c r="B83">
        <v>1684815411</v>
      </c>
      <c r="C83" s="9" t="s">
        <v>335</v>
      </c>
      <c r="D83" s="5">
        <v>12032.52</v>
      </c>
      <c r="E83" t="s">
        <v>407</v>
      </c>
      <c r="F83" s="15">
        <f t="shared" si="6"/>
        <v>0</v>
      </c>
      <c r="G83">
        <f t="shared" si="8"/>
        <v>0</v>
      </c>
      <c r="H83" t="str">
        <f t="shared" si="7"/>
        <v>28/03/2023</v>
      </c>
    </row>
    <row r="84" spans="1:8" x14ac:dyDescent="0.2">
      <c r="A84" s="9" t="s">
        <v>452</v>
      </c>
      <c r="B84">
        <v>9088107665</v>
      </c>
      <c r="C84" s="9" t="s">
        <v>452</v>
      </c>
      <c r="D84" s="5">
        <v>12032.52</v>
      </c>
      <c r="E84" t="s">
        <v>407</v>
      </c>
      <c r="F84" s="15">
        <f t="shared" si="6"/>
        <v>0</v>
      </c>
      <c r="G84">
        <f t="shared" si="8"/>
        <v>0</v>
      </c>
      <c r="H84" t="str">
        <f t="shared" si="7"/>
        <v>22/03/2023</v>
      </c>
    </row>
    <row r="85" spans="1:8" x14ac:dyDescent="0.2">
      <c r="A85" s="9" t="s">
        <v>335</v>
      </c>
      <c r="B85">
        <v>9088109943</v>
      </c>
      <c r="C85" s="9" t="s">
        <v>335</v>
      </c>
      <c r="D85" s="5">
        <v>9862.7199999999993</v>
      </c>
      <c r="E85" t="s">
        <v>407</v>
      </c>
      <c r="F85" s="15">
        <f t="shared" si="6"/>
        <v>0</v>
      </c>
      <c r="G85">
        <f t="shared" si="8"/>
        <v>0</v>
      </c>
      <c r="H85" t="str">
        <f t="shared" si="7"/>
        <v>28/03/2023</v>
      </c>
    </row>
    <row r="86" spans="1:8" x14ac:dyDescent="0.2">
      <c r="A86" s="9" t="s">
        <v>341</v>
      </c>
      <c r="B86">
        <v>23160000400003</v>
      </c>
      <c r="C86" s="9" t="s">
        <v>341</v>
      </c>
      <c r="D86" s="5">
        <v>1587.58</v>
      </c>
      <c r="E86" t="s">
        <v>65</v>
      </c>
      <c r="F86" s="15">
        <f t="shared" si="6"/>
        <v>0</v>
      </c>
      <c r="G86">
        <f t="shared" si="8"/>
        <v>0</v>
      </c>
      <c r="H86" t="str">
        <f t="shared" si="7"/>
        <v>31/03/2023</v>
      </c>
    </row>
    <row r="87" spans="1:8" x14ac:dyDescent="0.2">
      <c r="A87" s="9" t="s">
        <v>337</v>
      </c>
      <c r="B87">
        <v>90000019</v>
      </c>
      <c r="C87" s="9" t="s">
        <v>337</v>
      </c>
      <c r="D87" s="5">
        <v>11000</v>
      </c>
      <c r="E87" t="s">
        <v>408</v>
      </c>
      <c r="F87" s="15">
        <f t="shared" si="6"/>
        <v>0</v>
      </c>
      <c r="G87">
        <f t="shared" si="8"/>
        <v>0</v>
      </c>
      <c r="H87" t="str">
        <f t="shared" si="7"/>
        <v>29/03/2023</v>
      </c>
    </row>
    <row r="88" spans="1:8" x14ac:dyDescent="0.2">
      <c r="A88" s="9" t="s">
        <v>325</v>
      </c>
      <c r="B88">
        <v>23002930</v>
      </c>
      <c r="C88" s="9" t="s">
        <v>325</v>
      </c>
      <c r="D88" s="5">
        <v>87.87</v>
      </c>
      <c r="E88" t="s">
        <v>101</v>
      </c>
      <c r="F88" s="15">
        <f t="shared" si="6"/>
        <v>0</v>
      </c>
      <c r="G88">
        <f t="shared" si="8"/>
        <v>0</v>
      </c>
      <c r="H88" t="str">
        <f t="shared" si="7"/>
        <v>22/02/2023</v>
      </c>
    </row>
    <row r="89" spans="1:8" x14ac:dyDescent="0.2">
      <c r="A89" s="9" t="s">
        <v>331</v>
      </c>
      <c r="B89">
        <v>23003198</v>
      </c>
      <c r="C89" s="9" t="s">
        <v>331</v>
      </c>
      <c r="D89" s="5">
        <v>62.66</v>
      </c>
      <c r="E89" t="s">
        <v>101</v>
      </c>
      <c r="F89" s="15">
        <f t="shared" si="6"/>
        <v>0</v>
      </c>
      <c r="G89">
        <f t="shared" si="8"/>
        <v>0</v>
      </c>
      <c r="H89" t="str">
        <f t="shared" si="7"/>
        <v>27/02/2023</v>
      </c>
    </row>
    <row r="90" spans="1:8" x14ac:dyDescent="0.2">
      <c r="A90" s="9" t="s">
        <v>376</v>
      </c>
      <c r="B90">
        <v>9600</v>
      </c>
      <c r="C90" s="9" t="s">
        <v>376</v>
      </c>
      <c r="D90" s="5">
        <v>1123.01</v>
      </c>
      <c r="E90" t="s">
        <v>98</v>
      </c>
      <c r="F90" s="15">
        <f t="shared" si="6"/>
        <v>0</v>
      </c>
      <c r="G90">
        <f t="shared" si="8"/>
        <v>0</v>
      </c>
      <c r="H90" t="str">
        <f t="shared" si="7"/>
        <v>15/02/2023</v>
      </c>
    </row>
    <row r="91" spans="1:8" x14ac:dyDescent="0.2">
      <c r="A91" s="9" t="s">
        <v>341</v>
      </c>
      <c r="B91">
        <v>180</v>
      </c>
      <c r="C91" s="9" t="s">
        <v>341</v>
      </c>
      <c r="D91" s="5">
        <v>313.25</v>
      </c>
      <c r="E91" t="s">
        <v>28</v>
      </c>
      <c r="F91" s="15">
        <f t="shared" si="6"/>
        <v>0</v>
      </c>
      <c r="G91">
        <f t="shared" si="8"/>
        <v>0</v>
      </c>
      <c r="H91" t="str">
        <f t="shared" si="7"/>
        <v>31/03/2023</v>
      </c>
    </row>
    <row r="92" spans="1:8" x14ac:dyDescent="0.2">
      <c r="A92" s="9" t="s">
        <v>341</v>
      </c>
      <c r="B92">
        <v>123000199</v>
      </c>
      <c r="C92" s="9" t="s">
        <v>341</v>
      </c>
      <c r="D92" s="5">
        <v>810</v>
      </c>
      <c r="E92" t="s">
        <v>41</v>
      </c>
      <c r="F92" s="15">
        <f t="shared" si="6"/>
        <v>0</v>
      </c>
      <c r="G92">
        <f t="shared" si="8"/>
        <v>0</v>
      </c>
      <c r="H92" t="str">
        <f t="shared" si="7"/>
        <v>31/03/2023</v>
      </c>
    </row>
    <row r="93" spans="1:8" x14ac:dyDescent="0.2">
      <c r="A93" s="9" t="s">
        <v>303</v>
      </c>
      <c r="B93">
        <v>11</v>
      </c>
      <c r="C93" s="9" t="s">
        <v>303</v>
      </c>
      <c r="D93" s="5">
        <v>4987.71</v>
      </c>
      <c r="E93" t="s">
        <v>24</v>
      </c>
      <c r="F93" s="15">
        <f t="shared" si="6"/>
        <v>0</v>
      </c>
      <c r="G93">
        <f t="shared" si="8"/>
        <v>0</v>
      </c>
      <c r="H93" t="str">
        <f t="shared" si="7"/>
        <v>02/02/2023</v>
      </c>
    </row>
    <row r="94" spans="1:8" x14ac:dyDescent="0.2">
      <c r="A94" s="9" t="s">
        <v>303</v>
      </c>
      <c r="B94">
        <v>12</v>
      </c>
      <c r="C94" s="9" t="s">
        <v>303</v>
      </c>
      <c r="D94" s="5">
        <v>4774.5600000000004</v>
      </c>
      <c r="E94" t="s">
        <v>24</v>
      </c>
      <c r="F94" s="15">
        <f t="shared" si="6"/>
        <v>0</v>
      </c>
      <c r="G94">
        <f t="shared" si="8"/>
        <v>0</v>
      </c>
      <c r="H94" t="str">
        <f t="shared" si="7"/>
        <v>02/02/2023</v>
      </c>
    </row>
    <row r="95" spans="1:8" x14ac:dyDescent="0.2">
      <c r="A95" s="9" t="s">
        <v>303</v>
      </c>
      <c r="B95">
        <v>13</v>
      </c>
      <c r="C95" s="9" t="s">
        <v>303</v>
      </c>
      <c r="D95" s="5">
        <v>4768.47</v>
      </c>
      <c r="E95" t="s">
        <v>24</v>
      </c>
      <c r="F95" s="15">
        <f t="shared" si="6"/>
        <v>0</v>
      </c>
      <c r="G95">
        <f t="shared" si="8"/>
        <v>0</v>
      </c>
      <c r="H95" t="str">
        <f t="shared" si="7"/>
        <v>02/02/2023</v>
      </c>
    </row>
    <row r="96" spans="1:8" x14ac:dyDescent="0.2">
      <c r="A96" s="9" t="s">
        <v>390</v>
      </c>
      <c r="B96">
        <v>230001651</v>
      </c>
      <c r="C96" s="9" t="s">
        <v>390</v>
      </c>
      <c r="D96" s="5">
        <v>2446.4</v>
      </c>
      <c r="E96" t="s">
        <v>85</v>
      </c>
      <c r="F96" s="15">
        <f t="shared" si="6"/>
        <v>0</v>
      </c>
      <c r="G96">
        <f t="shared" si="8"/>
        <v>0</v>
      </c>
      <c r="H96" t="str">
        <f t="shared" si="7"/>
        <v>30/04/2023</v>
      </c>
    </row>
    <row r="97" spans="1:8" x14ac:dyDescent="0.2">
      <c r="A97" s="9" t="s">
        <v>325</v>
      </c>
      <c r="B97">
        <v>820234</v>
      </c>
      <c r="C97" s="9" t="s">
        <v>325</v>
      </c>
      <c r="D97" s="5">
        <v>4590</v>
      </c>
      <c r="E97" t="s">
        <v>122</v>
      </c>
      <c r="F97" s="15">
        <f t="shared" si="6"/>
        <v>0</v>
      </c>
      <c r="G97">
        <f t="shared" si="8"/>
        <v>0</v>
      </c>
      <c r="H97" t="str">
        <f t="shared" si="7"/>
        <v>22/02/2023</v>
      </c>
    </row>
    <row r="98" spans="1:8" x14ac:dyDescent="0.2">
      <c r="A98" s="9" t="s">
        <v>335</v>
      </c>
      <c r="B98">
        <v>167</v>
      </c>
      <c r="C98" s="9" t="s">
        <v>335</v>
      </c>
      <c r="D98" s="5">
        <v>1534.21</v>
      </c>
      <c r="E98" t="s">
        <v>121</v>
      </c>
      <c r="F98" s="15">
        <f t="shared" si="6"/>
        <v>0</v>
      </c>
      <c r="G98">
        <f t="shared" si="8"/>
        <v>0</v>
      </c>
      <c r="H98" t="str">
        <f t="shared" si="7"/>
        <v>28/03/2023</v>
      </c>
    </row>
    <row r="99" spans="1:8" x14ac:dyDescent="0.2">
      <c r="A99" s="9" t="s">
        <v>332</v>
      </c>
      <c r="B99">
        <v>36</v>
      </c>
      <c r="C99" s="9" t="s">
        <v>332</v>
      </c>
      <c r="D99" s="5">
        <v>490</v>
      </c>
      <c r="E99" t="s">
        <v>124</v>
      </c>
      <c r="F99" s="15">
        <f t="shared" si="6"/>
        <v>0</v>
      </c>
      <c r="G99">
        <f t="shared" si="8"/>
        <v>0</v>
      </c>
      <c r="H99" t="str">
        <f t="shared" si="7"/>
        <v>27/03/2023</v>
      </c>
    </row>
    <row r="100" spans="1:8" x14ac:dyDescent="0.2">
      <c r="A100" s="9" t="s">
        <v>332</v>
      </c>
      <c r="B100">
        <v>36</v>
      </c>
      <c r="C100" s="9" t="s">
        <v>332</v>
      </c>
      <c r="D100" s="5">
        <v>490</v>
      </c>
      <c r="E100" t="s">
        <v>124</v>
      </c>
      <c r="F100" s="15">
        <f t="shared" si="6"/>
        <v>0</v>
      </c>
      <c r="G100">
        <f t="shared" si="8"/>
        <v>0</v>
      </c>
      <c r="H100" t="str">
        <f t="shared" si="7"/>
        <v>27/03/2023</v>
      </c>
    </row>
    <row r="101" spans="1:8" x14ac:dyDescent="0.2">
      <c r="A101" s="9" t="s">
        <v>309</v>
      </c>
      <c r="B101">
        <v>3218</v>
      </c>
      <c r="C101" s="9" t="s">
        <v>309</v>
      </c>
      <c r="D101" s="5">
        <v>3000</v>
      </c>
      <c r="E101" t="s">
        <v>274</v>
      </c>
      <c r="F101" s="15">
        <f t="shared" si="6"/>
        <v>0</v>
      </c>
      <c r="G101">
        <f t="shared" si="8"/>
        <v>0</v>
      </c>
      <c r="H101" t="str">
        <f t="shared" si="7"/>
        <v>09/03/2023</v>
      </c>
    </row>
    <row r="102" spans="1:8" x14ac:dyDescent="0.2">
      <c r="A102" s="9" t="s">
        <v>341</v>
      </c>
      <c r="B102">
        <v>40701</v>
      </c>
      <c r="C102" s="9" t="s">
        <v>341</v>
      </c>
      <c r="D102" s="5">
        <v>1.7</v>
      </c>
      <c r="E102" t="s">
        <v>283</v>
      </c>
      <c r="F102" s="15">
        <f t="shared" si="6"/>
        <v>0</v>
      </c>
      <c r="G102">
        <f t="shared" si="8"/>
        <v>0</v>
      </c>
      <c r="H102" t="str">
        <f t="shared" si="7"/>
        <v>31/03/2023</v>
      </c>
    </row>
    <row r="103" spans="1:8" x14ac:dyDescent="0.2">
      <c r="A103" s="9" t="s">
        <v>341</v>
      </c>
      <c r="B103">
        <v>40701</v>
      </c>
      <c r="C103" s="9" t="s">
        <v>341</v>
      </c>
      <c r="D103" s="5">
        <v>828.63</v>
      </c>
      <c r="E103" t="s">
        <v>283</v>
      </c>
      <c r="F103" s="15">
        <f t="shared" si="6"/>
        <v>0</v>
      </c>
      <c r="G103">
        <f t="shared" si="8"/>
        <v>0</v>
      </c>
      <c r="H103" t="str">
        <f t="shared" si="7"/>
        <v>31/03/2023</v>
      </c>
    </row>
    <row r="104" spans="1:8" x14ac:dyDescent="0.2">
      <c r="A104" s="9" t="s">
        <v>395</v>
      </c>
      <c r="B104">
        <v>629202183</v>
      </c>
      <c r="C104" s="9" t="s">
        <v>395</v>
      </c>
      <c r="D104" s="5">
        <v>6.93</v>
      </c>
      <c r="E104" t="s">
        <v>296</v>
      </c>
      <c r="F104" s="15">
        <f t="shared" si="6"/>
        <v>0</v>
      </c>
      <c r="G104">
        <f t="shared" si="8"/>
        <v>0</v>
      </c>
      <c r="H104" t="str">
        <f t="shared" si="7"/>
        <v>15/04/2023</v>
      </c>
    </row>
    <row r="105" spans="1:8" x14ac:dyDescent="0.2">
      <c r="A105" s="9" t="s">
        <v>339</v>
      </c>
      <c r="B105">
        <v>2923</v>
      </c>
      <c r="C105" s="9" t="s">
        <v>339</v>
      </c>
      <c r="D105" s="5">
        <v>1998.36</v>
      </c>
      <c r="E105" t="s">
        <v>409</v>
      </c>
      <c r="F105" s="15">
        <f t="shared" si="6"/>
        <v>0</v>
      </c>
      <c r="G105">
        <f t="shared" si="8"/>
        <v>0</v>
      </c>
      <c r="H105" t="str">
        <f t="shared" si="7"/>
        <v>30/03/2023</v>
      </c>
    </row>
    <row r="106" spans="1:8" x14ac:dyDescent="0.2">
      <c r="A106" s="9" t="s">
        <v>341</v>
      </c>
      <c r="B106">
        <v>1923</v>
      </c>
      <c r="C106" s="9" t="s">
        <v>341</v>
      </c>
      <c r="D106" s="5">
        <v>3150</v>
      </c>
      <c r="E106" t="s">
        <v>410</v>
      </c>
      <c r="F106" s="15">
        <f t="shared" si="6"/>
        <v>0</v>
      </c>
      <c r="G106">
        <f t="shared" si="8"/>
        <v>0</v>
      </c>
      <c r="H106" t="str">
        <f t="shared" si="7"/>
        <v>31/03/2023</v>
      </c>
    </row>
    <row r="107" spans="1:8" ht="15.75" x14ac:dyDescent="0.2">
      <c r="A107" s="9"/>
      <c r="C107" s="9"/>
      <c r="D107" s="10">
        <f>SUM(D2:D106)</f>
        <v>197047.45999999996</v>
      </c>
      <c r="F107" s="8"/>
      <c r="H107" s="4">
        <f>AVERAGE(G2:G106)</f>
        <v>0.14402933375011479</v>
      </c>
    </row>
    <row r="108" spans="1:8" x14ac:dyDescent="0.2">
      <c r="A108" s="9" t="s">
        <v>190</v>
      </c>
      <c r="C108" s="9"/>
      <c r="D108" s="9"/>
      <c r="F108" s="8"/>
    </row>
    <row r="109" spans="1:8" x14ac:dyDescent="0.2">
      <c r="A109" s="9" t="s">
        <v>405</v>
      </c>
      <c r="B109">
        <v>202321</v>
      </c>
      <c r="C109" s="9" t="s">
        <v>341</v>
      </c>
      <c r="D109" s="5">
        <v>7633.5</v>
      </c>
      <c r="E109" t="s">
        <v>37</v>
      </c>
      <c r="F109" s="15">
        <f t="shared" ref="F109:F172" si="9">+A109-C109</f>
        <v>61</v>
      </c>
      <c r="G109">
        <f t="shared" ref="G109:G140" si="10">(D109*F109)/$D$223</f>
        <v>2.9436272188773049</v>
      </c>
      <c r="H109" t="str">
        <f>+LEFT(A109,10)</f>
        <v>31/05/2023</v>
      </c>
    </row>
    <row r="110" spans="1:8" x14ac:dyDescent="0.2">
      <c r="A110" s="9" t="s">
        <v>405</v>
      </c>
      <c r="B110">
        <v>3474529017</v>
      </c>
      <c r="C110" s="9" t="s">
        <v>337</v>
      </c>
      <c r="D110" s="5">
        <v>109</v>
      </c>
      <c r="E110" t="s">
        <v>58</v>
      </c>
      <c r="F110" s="15">
        <f t="shared" si="9"/>
        <v>63</v>
      </c>
      <c r="G110">
        <f t="shared" si="10"/>
        <v>4.341065238112516E-2</v>
      </c>
      <c r="H110" t="str">
        <f t="shared" ref="H110:H173" si="11">+LEFT(A110,10)</f>
        <v>31/05/2023</v>
      </c>
    </row>
    <row r="111" spans="1:8" x14ac:dyDescent="0.2">
      <c r="A111" s="9" t="s">
        <v>405</v>
      </c>
      <c r="B111">
        <v>454967238</v>
      </c>
      <c r="C111" s="9" t="s">
        <v>332</v>
      </c>
      <c r="D111" s="5">
        <v>1440</v>
      </c>
      <c r="E111" t="s">
        <v>58</v>
      </c>
      <c r="F111" s="15">
        <f t="shared" si="9"/>
        <v>65</v>
      </c>
      <c r="G111">
        <f t="shared" si="10"/>
        <v>0.59170482931022506</v>
      </c>
      <c r="H111" t="str">
        <f t="shared" si="11"/>
        <v>31/05/2023</v>
      </c>
    </row>
    <row r="112" spans="1:8" x14ac:dyDescent="0.2">
      <c r="A112" s="9" t="s">
        <v>405</v>
      </c>
      <c r="B112">
        <v>119</v>
      </c>
      <c r="C112" s="9" t="s">
        <v>335</v>
      </c>
      <c r="D112" s="5">
        <v>88.5</v>
      </c>
      <c r="E112" t="s">
        <v>27</v>
      </c>
      <c r="F112" s="15">
        <f t="shared" si="9"/>
        <v>64</v>
      </c>
      <c r="G112">
        <f t="shared" si="10"/>
        <v>3.5805728132618744E-2</v>
      </c>
      <c r="H112" t="str">
        <f t="shared" si="11"/>
        <v>31/05/2023</v>
      </c>
    </row>
    <row r="113" spans="1:8" x14ac:dyDescent="0.2">
      <c r="A113" s="9" t="s">
        <v>411</v>
      </c>
      <c r="B113">
        <v>200964605</v>
      </c>
      <c r="C113" s="9" t="s">
        <v>411</v>
      </c>
      <c r="D113" s="5">
        <v>218.09</v>
      </c>
      <c r="E113" t="s">
        <v>46</v>
      </c>
      <c r="F113" s="15">
        <f t="shared" si="9"/>
        <v>0</v>
      </c>
      <c r="G113">
        <f t="shared" si="10"/>
        <v>0</v>
      </c>
      <c r="H113" t="str">
        <f t="shared" si="11"/>
        <v>19/05/2023</v>
      </c>
    </row>
    <row r="114" spans="1:8" x14ac:dyDescent="0.2">
      <c r="A114" s="9" t="s">
        <v>412</v>
      </c>
      <c r="B114">
        <v>201020005</v>
      </c>
      <c r="C114" s="9" t="s">
        <v>412</v>
      </c>
      <c r="D114" s="5">
        <v>196.95</v>
      </c>
      <c r="E114" t="s">
        <v>46</v>
      </c>
      <c r="F114" s="15">
        <f t="shared" si="9"/>
        <v>0</v>
      </c>
      <c r="G114">
        <f t="shared" si="10"/>
        <v>0</v>
      </c>
      <c r="H114" t="str">
        <f t="shared" si="11"/>
        <v>26/05/2023</v>
      </c>
    </row>
    <row r="115" spans="1:8" x14ac:dyDescent="0.2">
      <c r="A115" s="9" t="s">
        <v>405</v>
      </c>
      <c r="B115">
        <v>26000</v>
      </c>
      <c r="C115" s="9" t="s">
        <v>390</v>
      </c>
      <c r="D115" s="5">
        <v>61.36</v>
      </c>
      <c r="E115" t="s">
        <v>40</v>
      </c>
      <c r="F115" s="15">
        <f t="shared" si="9"/>
        <v>31</v>
      </c>
      <c r="G115">
        <f t="shared" si="10"/>
        <v>1.2024757031204461E-2</v>
      </c>
      <c r="H115" t="str">
        <f t="shared" si="11"/>
        <v>31/05/2023</v>
      </c>
    </row>
    <row r="116" spans="1:8" x14ac:dyDescent="0.2">
      <c r="A116" s="9" t="s">
        <v>405</v>
      </c>
      <c r="B116">
        <v>23035079</v>
      </c>
      <c r="C116" s="9" t="s">
        <v>341</v>
      </c>
      <c r="D116" s="5">
        <v>1971</v>
      </c>
      <c r="E116" t="s">
        <v>17</v>
      </c>
      <c r="F116" s="15">
        <f t="shared" si="9"/>
        <v>61</v>
      </c>
      <c r="G116">
        <f t="shared" si="10"/>
        <v>0.76005623218800922</v>
      </c>
      <c r="H116" t="str">
        <f t="shared" si="11"/>
        <v>31/05/2023</v>
      </c>
    </row>
    <row r="117" spans="1:8" x14ac:dyDescent="0.2">
      <c r="A117" s="9" t="s">
        <v>405</v>
      </c>
      <c r="B117">
        <v>23036682</v>
      </c>
      <c r="C117" s="9" t="s">
        <v>341</v>
      </c>
      <c r="D117" s="5">
        <v>847</v>
      </c>
      <c r="E117" t="s">
        <v>17</v>
      </c>
      <c r="F117" s="15">
        <f t="shared" si="9"/>
        <v>61</v>
      </c>
      <c r="G117">
        <f t="shared" si="10"/>
        <v>0.32661980145268582</v>
      </c>
      <c r="H117" t="str">
        <f t="shared" si="11"/>
        <v>31/05/2023</v>
      </c>
    </row>
    <row r="118" spans="1:8" x14ac:dyDescent="0.2">
      <c r="A118" s="9" t="s">
        <v>413</v>
      </c>
      <c r="B118">
        <v>8101005889</v>
      </c>
      <c r="C118" s="9" t="s">
        <v>339</v>
      </c>
      <c r="D118" s="5">
        <v>800</v>
      </c>
      <c r="E118" t="s">
        <v>19</v>
      </c>
      <c r="F118" s="15">
        <f t="shared" si="9"/>
        <v>61</v>
      </c>
      <c r="G118">
        <f t="shared" si="10"/>
        <v>0.3084956802386643</v>
      </c>
      <c r="H118" t="str">
        <f t="shared" si="11"/>
        <v>30/05/2023</v>
      </c>
    </row>
    <row r="119" spans="1:8" x14ac:dyDescent="0.2">
      <c r="A119" s="9" t="s">
        <v>404</v>
      </c>
      <c r="B119">
        <v>701913085</v>
      </c>
      <c r="C119" s="9" t="s">
        <v>394</v>
      </c>
      <c r="D119" s="5">
        <v>366.23</v>
      </c>
      <c r="E119" t="s">
        <v>14</v>
      </c>
      <c r="F119" s="15">
        <f t="shared" si="9"/>
        <v>30</v>
      </c>
      <c r="G119">
        <f t="shared" si="10"/>
        <v>6.9455147319962732E-2</v>
      </c>
      <c r="H119" t="str">
        <f t="shared" si="11"/>
        <v>12/05/2023</v>
      </c>
    </row>
    <row r="120" spans="1:8" x14ac:dyDescent="0.2">
      <c r="A120" s="9" t="s">
        <v>404</v>
      </c>
      <c r="B120">
        <v>800070004</v>
      </c>
      <c r="C120" s="9" t="s">
        <v>394</v>
      </c>
      <c r="D120" s="5">
        <v>126.36</v>
      </c>
      <c r="E120" t="s">
        <v>14</v>
      </c>
      <c r="F120" s="15">
        <f t="shared" si="9"/>
        <v>30</v>
      </c>
      <c r="G120">
        <f t="shared" si="10"/>
        <v>2.3964045587064112E-2</v>
      </c>
      <c r="H120" t="str">
        <f t="shared" si="11"/>
        <v>12/05/2023</v>
      </c>
    </row>
    <row r="121" spans="1:8" x14ac:dyDescent="0.2">
      <c r="A121" s="9" t="s">
        <v>404</v>
      </c>
      <c r="B121">
        <v>800070005</v>
      </c>
      <c r="C121" s="9" t="s">
        <v>394</v>
      </c>
      <c r="D121" s="5">
        <v>89.17</v>
      </c>
      <c r="E121" t="s">
        <v>14</v>
      </c>
      <c r="F121" s="15">
        <f t="shared" si="9"/>
        <v>30</v>
      </c>
      <c r="G121">
        <f t="shared" si="10"/>
        <v>1.6910999881279733E-2</v>
      </c>
      <c r="H121" t="str">
        <f t="shared" si="11"/>
        <v>12/05/2023</v>
      </c>
    </row>
    <row r="122" spans="1:8" x14ac:dyDescent="0.2">
      <c r="A122" s="9" t="s">
        <v>404</v>
      </c>
      <c r="B122">
        <v>800070075</v>
      </c>
      <c r="C122" s="9" t="s">
        <v>394</v>
      </c>
      <c r="D122" s="5">
        <v>53.73</v>
      </c>
      <c r="E122" t="s">
        <v>14</v>
      </c>
      <c r="F122" s="15">
        <f t="shared" si="9"/>
        <v>30</v>
      </c>
      <c r="G122">
        <f t="shared" si="10"/>
        <v>1.0189839897063586E-2</v>
      </c>
      <c r="H122" t="str">
        <f t="shared" si="11"/>
        <v>12/05/2023</v>
      </c>
    </row>
    <row r="123" spans="1:8" x14ac:dyDescent="0.2">
      <c r="A123" s="9" t="s">
        <v>404</v>
      </c>
      <c r="B123">
        <v>800071019</v>
      </c>
      <c r="C123" s="9" t="s">
        <v>394</v>
      </c>
      <c r="D123" s="5">
        <v>58.7</v>
      </c>
      <c r="E123" t="s">
        <v>14</v>
      </c>
      <c r="F123" s="15">
        <f t="shared" si="9"/>
        <v>30</v>
      </c>
      <c r="G123">
        <f t="shared" si="10"/>
        <v>1.1132395346317374E-2</v>
      </c>
      <c r="H123" t="str">
        <f t="shared" si="11"/>
        <v>12/05/2023</v>
      </c>
    </row>
    <row r="124" spans="1:8" x14ac:dyDescent="0.2">
      <c r="A124" s="9" t="s">
        <v>404</v>
      </c>
      <c r="B124">
        <v>800071062</v>
      </c>
      <c r="C124" s="9" t="s">
        <v>394</v>
      </c>
      <c r="D124" s="5">
        <v>59.96</v>
      </c>
      <c r="E124" t="s">
        <v>14</v>
      </c>
      <c r="F124" s="15">
        <f t="shared" si="9"/>
        <v>30</v>
      </c>
      <c r="G124">
        <f t="shared" si="10"/>
        <v>1.1371353065846503E-2</v>
      </c>
      <c r="H124" t="str">
        <f t="shared" si="11"/>
        <v>12/05/2023</v>
      </c>
    </row>
    <row r="125" spans="1:8" x14ac:dyDescent="0.2">
      <c r="A125" s="9" t="s">
        <v>404</v>
      </c>
      <c r="B125">
        <v>800071124</v>
      </c>
      <c r="C125" s="9" t="s">
        <v>394</v>
      </c>
      <c r="D125" s="5">
        <v>116.4</v>
      </c>
      <c r="E125" t="s">
        <v>14</v>
      </c>
      <c r="F125" s="15">
        <f t="shared" si="9"/>
        <v>30</v>
      </c>
      <c r="G125">
        <f t="shared" si="10"/>
        <v>2.207514170888147E-2</v>
      </c>
      <c r="H125" t="str">
        <f t="shared" si="11"/>
        <v>12/05/2023</v>
      </c>
    </row>
    <row r="126" spans="1:8" x14ac:dyDescent="0.2">
      <c r="A126" s="9" t="s">
        <v>404</v>
      </c>
      <c r="B126">
        <v>800071323</v>
      </c>
      <c r="C126" s="9" t="s">
        <v>394</v>
      </c>
      <c r="D126" s="5">
        <v>66.62</v>
      </c>
      <c r="E126" t="s">
        <v>14</v>
      </c>
      <c r="F126" s="15">
        <f t="shared" si="9"/>
        <v>30</v>
      </c>
      <c r="G126">
        <f t="shared" si="10"/>
        <v>1.2634415297643331E-2</v>
      </c>
      <c r="H126" t="str">
        <f t="shared" si="11"/>
        <v>12/05/2023</v>
      </c>
    </row>
    <row r="127" spans="1:8" x14ac:dyDescent="0.2">
      <c r="A127" s="9" t="s">
        <v>405</v>
      </c>
      <c r="B127">
        <v>230360</v>
      </c>
      <c r="C127" s="9" t="s">
        <v>332</v>
      </c>
      <c r="D127" s="5">
        <v>72.73</v>
      </c>
      <c r="E127" t="s">
        <v>214</v>
      </c>
      <c r="F127" s="15">
        <f t="shared" si="9"/>
        <v>65</v>
      </c>
      <c r="G127">
        <f t="shared" si="10"/>
        <v>2.9885202941481014E-2</v>
      </c>
      <c r="H127" t="str">
        <f t="shared" si="11"/>
        <v>31/05/2023</v>
      </c>
    </row>
    <row r="128" spans="1:8" x14ac:dyDescent="0.2">
      <c r="A128" s="9" t="s">
        <v>405</v>
      </c>
      <c r="B128">
        <v>31016303</v>
      </c>
      <c r="C128" s="9" t="s">
        <v>341</v>
      </c>
      <c r="D128" s="5">
        <v>2544.2199999999998</v>
      </c>
      <c r="E128" t="s">
        <v>34</v>
      </c>
      <c r="F128" s="15">
        <f t="shared" si="9"/>
        <v>61</v>
      </c>
      <c r="G128">
        <f t="shared" si="10"/>
        <v>0.98110109947101809</v>
      </c>
      <c r="H128" t="str">
        <f t="shared" si="11"/>
        <v>31/05/2023</v>
      </c>
    </row>
    <row r="129" spans="1:8" x14ac:dyDescent="0.2">
      <c r="A129" s="9" t="s">
        <v>405</v>
      </c>
      <c r="B129">
        <v>697</v>
      </c>
      <c r="C129" s="9" t="s">
        <v>337</v>
      </c>
      <c r="D129" s="5">
        <v>430</v>
      </c>
      <c r="E129" t="s">
        <v>57</v>
      </c>
      <c r="F129" s="15">
        <f t="shared" si="9"/>
        <v>63</v>
      </c>
      <c r="G129">
        <f t="shared" si="10"/>
        <v>0.17125303232920935</v>
      </c>
      <c r="H129" t="str">
        <f t="shared" si="11"/>
        <v>31/05/2023</v>
      </c>
    </row>
    <row r="130" spans="1:8" x14ac:dyDescent="0.2">
      <c r="A130" s="9" t="s">
        <v>405</v>
      </c>
      <c r="B130">
        <v>698</v>
      </c>
      <c r="C130" s="9" t="s">
        <v>337</v>
      </c>
      <c r="D130" s="5">
        <v>178.5</v>
      </c>
      <c r="E130" t="s">
        <v>57</v>
      </c>
      <c r="F130" s="15">
        <f t="shared" si="9"/>
        <v>63</v>
      </c>
      <c r="G130">
        <f t="shared" si="10"/>
        <v>7.1089921559915975E-2</v>
      </c>
      <c r="H130" t="str">
        <f t="shared" si="11"/>
        <v>31/05/2023</v>
      </c>
    </row>
    <row r="131" spans="1:8" x14ac:dyDescent="0.2">
      <c r="A131" s="9" t="s">
        <v>405</v>
      </c>
      <c r="B131">
        <v>722</v>
      </c>
      <c r="C131" s="9" t="s">
        <v>341</v>
      </c>
      <c r="D131" s="5">
        <v>237.5</v>
      </c>
      <c r="E131" t="s">
        <v>57</v>
      </c>
      <c r="F131" s="15">
        <f t="shared" si="9"/>
        <v>61</v>
      </c>
      <c r="G131">
        <f t="shared" si="10"/>
        <v>9.1584655070853463E-2</v>
      </c>
      <c r="H131" t="str">
        <f t="shared" si="11"/>
        <v>31/05/2023</v>
      </c>
    </row>
    <row r="132" spans="1:8" x14ac:dyDescent="0.2">
      <c r="A132" s="9" t="s">
        <v>405</v>
      </c>
      <c r="B132">
        <v>723</v>
      </c>
      <c r="C132" s="9" t="s">
        <v>341</v>
      </c>
      <c r="D132" s="5">
        <v>9765</v>
      </c>
      <c r="E132" t="s">
        <v>57</v>
      </c>
      <c r="F132" s="15">
        <f t="shared" si="9"/>
        <v>61</v>
      </c>
      <c r="G132">
        <f t="shared" si="10"/>
        <v>3.7655753969131962</v>
      </c>
      <c r="H132" t="str">
        <f t="shared" si="11"/>
        <v>31/05/2023</v>
      </c>
    </row>
    <row r="133" spans="1:8" x14ac:dyDescent="0.2">
      <c r="A133" s="9" t="s">
        <v>405</v>
      </c>
      <c r="B133">
        <v>844</v>
      </c>
      <c r="C133" s="9" t="s">
        <v>341</v>
      </c>
      <c r="D133" s="5">
        <v>430</v>
      </c>
      <c r="E133" t="s">
        <v>57</v>
      </c>
      <c r="F133" s="15">
        <f t="shared" si="9"/>
        <v>61</v>
      </c>
      <c r="G133">
        <f t="shared" si="10"/>
        <v>0.16581642812828207</v>
      </c>
      <c r="H133" t="str">
        <f t="shared" si="11"/>
        <v>31/05/2023</v>
      </c>
    </row>
    <row r="134" spans="1:8" x14ac:dyDescent="0.2">
      <c r="A134" s="9" t="s">
        <v>405</v>
      </c>
      <c r="B134">
        <v>845</v>
      </c>
      <c r="C134" s="9" t="s">
        <v>341</v>
      </c>
      <c r="D134" s="5">
        <v>430</v>
      </c>
      <c r="E134" t="s">
        <v>57</v>
      </c>
      <c r="F134" s="15">
        <f t="shared" si="9"/>
        <v>61</v>
      </c>
      <c r="G134">
        <f t="shared" si="10"/>
        <v>0.16581642812828207</v>
      </c>
      <c r="H134" t="str">
        <f t="shared" si="11"/>
        <v>31/05/2023</v>
      </c>
    </row>
    <row r="135" spans="1:8" x14ac:dyDescent="0.2">
      <c r="A135" s="9" t="s">
        <v>405</v>
      </c>
      <c r="B135">
        <v>68423</v>
      </c>
      <c r="C135" s="9" t="s">
        <v>390</v>
      </c>
      <c r="D135" s="5">
        <v>85.5</v>
      </c>
      <c r="E135" t="s">
        <v>406</v>
      </c>
      <c r="F135" s="15">
        <f t="shared" si="9"/>
        <v>31</v>
      </c>
      <c r="G135">
        <f t="shared" si="10"/>
        <v>1.6755487714602044E-2</v>
      </c>
      <c r="H135" t="str">
        <f t="shared" si="11"/>
        <v>31/05/2023</v>
      </c>
    </row>
    <row r="136" spans="1:8" x14ac:dyDescent="0.2">
      <c r="A136" s="9" t="s">
        <v>404</v>
      </c>
      <c r="B136" s="15">
        <v>220230004748100</v>
      </c>
      <c r="C136" s="9" t="s">
        <v>391</v>
      </c>
      <c r="D136" s="5">
        <v>4147</v>
      </c>
      <c r="E136" t="s">
        <v>54</v>
      </c>
      <c r="F136" s="15">
        <f t="shared" si="9"/>
        <v>35</v>
      </c>
      <c r="G136">
        <f t="shared" si="10"/>
        <v>0.91755339156231419</v>
      </c>
      <c r="H136" t="str">
        <f t="shared" si="11"/>
        <v>12/05/2023</v>
      </c>
    </row>
    <row r="137" spans="1:8" x14ac:dyDescent="0.2">
      <c r="A137" s="9" t="s">
        <v>404</v>
      </c>
      <c r="B137" s="15">
        <v>220230004748200</v>
      </c>
      <c r="C137" s="9" t="s">
        <v>391</v>
      </c>
      <c r="D137" s="5">
        <v>3189</v>
      </c>
      <c r="E137" t="s">
        <v>54</v>
      </c>
      <c r="F137" s="15">
        <f t="shared" si="9"/>
        <v>35</v>
      </c>
      <c r="G137">
        <f t="shared" si="10"/>
        <v>0.70558904405406797</v>
      </c>
      <c r="H137" t="str">
        <f t="shared" si="11"/>
        <v>12/05/2023</v>
      </c>
    </row>
    <row r="138" spans="1:8" x14ac:dyDescent="0.2">
      <c r="A138" s="9" t="s">
        <v>404</v>
      </c>
      <c r="B138" s="15">
        <v>220230004748300</v>
      </c>
      <c r="C138" s="9" t="s">
        <v>391</v>
      </c>
      <c r="D138" s="5">
        <v>3753</v>
      </c>
      <c r="E138" t="s">
        <v>54</v>
      </c>
      <c r="F138" s="15">
        <f t="shared" si="9"/>
        <v>35</v>
      </c>
      <c r="G138">
        <f t="shared" si="10"/>
        <v>0.83037807536372443</v>
      </c>
      <c r="H138" t="str">
        <f t="shared" si="11"/>
        <v>12/05/2023</v>
      </c>
    </row>
    <row r="139" spans="1:8" x14ac:dyDescent="0.2">
      <c r="A139" s="9" t="s">
        <v>404</v>
      </c>
      <c r="B139" s="15">
        <v>220230004748400</v>
      </c>
      <c r="C139" s="9" t="s">
        <v>391</v>
      </c>
      <c r="D139" s="5">
        <v>70</v>
      </c>
      <c r="E139" t="s">
        <v>54</v>
      </c>
      <c r="F139" s="15">
        <f t="shared" si="9"/>
        <v>35</v>
      </c>
      <c r="G139">
        <f t="shared" si="10"/>
        <v>1.5488000339850976E-2</v>
      </c>
      <c r="H139" t="str">
        <f t="shared" si="11"/>
        <v>12/05/2023</v>
      </c>
    </row>
    <row r="140" spans="1:8" x14ac:dyDescent="0.2">
      <c r="A140" s="9" t="s">
        <v>404</v>
      </c>
      <c r="B140" s="15">
        <v>220230004748500</v>
      </c>
      <c r="C140" s="9" t="s">
        <v>391</v>
      </c>
      <c r="D140" s="5">
        <v>1152</v>
      </c>
      <c r="E140" t="s">
        <v>54</v>
      </c>
      <c r="F140" s="15">
        <f t="shared" si="9"/>
        <v>35</v>
      </c>
      <c r="G140">
        <f t="shared" si="10"/>
        <v>0.25488823416440459</v>
      </c>
      <c r="H140" t="str">
        <f t="shared" si="11"/>
        <v>12/05/2023</v>
      </c>
    </row>
    <row r="141" spans="1:8" x14ac:dyDescent="0.2">
      <c r="A141" s="9" t="s">
        <v>404</v>
      </c>
      <c r="B141" s="15">
        <v>220230004748600</v>
      </c>
      <c r="C141" s="9" t="s">
        <v>391</v>
      </c>
      <c r="D141" s="5">
        <v>334</v>
      </c>
      <c r="E141" t="s">
        <v>54</v>
      </c>
      <c r="F141" s="15">
        <f t="shared" si="9"/>
        <v>35</v>
      </c>
      <c r="G141">
        <f t="shared" ref="G141:G172" si="12">(D141*F141)/$D$223</f>
        <v>7.3899887335860365E-2</v>
      </c>
      <c r="H141" t="str">
        <f t="shared" si="11"/>
        <v>12/05/2023</v>
      </c>
    </row>
    <row r="142" spans="1:8" x14ac:dyDescent="0.2">
      <c r="A142" s="9" t="s">
        <v>404</v>
      </c>
      <c r="B142" s="15">
        <v>220230004748700</v>
      </c>
      <c r="C142" s="9" t="s">
        <v>391</v>
      </c>
      <c r="D142" s="5">
        <v>70</v>
      </c>
      <c r="E142" t="s">
        <v>54</v>
      </c>
      <c r="F142" s="15">
        <f t="shared" si="9"/>
        <v>35</v>
      </c>
      <c r="G142">
        <f t="shared" si="12"/>
        <v>1.5488000339850976E-2</v>
      </c>
      <c r="H142" t="str">
        <f t="shared" si="11"/>
        <v>12/05/2023</v>
      </c>
    </row>
    <row r="143" spans="1:8" x14ac:dyDescent="0.2">
      <c r="A143" s="9" t="s">
        <v>404</v>
      </c>
      <c r="B143" s="15">
        <v>220230004748800</v>
      </c>
      <c r="C143" s="9" t="s">
        <v>391</v>
      </c>
      <c r="D143" s="5">
        <v>71</v>
      </c>
      <c r="E143" t="s">
        <v>54</v>
      </c>
      <c r="F143" s="15">
        <f t="shared" si="9"/>
        <v>35</v>
      </c>
      <c r="G143">
        <f t="shared" si="12"/>
        <v>1.5709257487563133E-2</v>
      </c>
      <c r="H143" t="str">
        <f t="shared" si="11"/>
        <v>12/05/2023</v>
      </c>
    </row>
    <row r="144" spans="1:8" x14ac:dyDescent="0.2">
      <c r="A144" s="9" t="s">
        <v>404</v>
      </c>
      <c r="B144" s="15">
        <v>220230004748900</v>
      </c>
      <c r="C144" s="9" t="s">
        <v>391</v>
      </c>
      <c r="D144" s="5">
        <v>70</v>
      </c>
      <c r="E144" t="s">
        <v>54</v>
      </c>
      <c r="F144" s="15">
        <f t="shared" si="9"/>
        <v>35</v>
      </c>
      <c r="G144">
        <f t="shared" si="12"/>
        <v>1.5488000339850976E-2</v>
      </c>
      <c r="H144" t="str">
        <f t="shared" si="11"/>
        <v>12/05/2023</v>
      </c>
    </row>
    <row r="145" spans="1:8" x14ac:dyDescent="0.2">
      <c r="A145" s="9" t="s">
        <v>404</v>
      </c>
      <c r="B145" s="15">
        <v>220230004749000</v>
      </c>
      <c r="C145" s="9" t="s">
        <v>391</v>
      </c>
      <c r="D145" s="5">
        <v>71</v>
      </c>
      <c r="E145" t="s">
        <v>54</v>
      </c>
      <c r="F145" s="15">
        <f t="shared" si="9"/>
        <v>35</v>
      </c>
      <c r="G145">
        <f t="shared" si="12"/>
        <v>1.5709257487563133E-2</v>
      </c>
      <c r="H145" t="str">
        <f t="shared" si="11"/>
        <v>12/05/2023</v>
      </c>
    </row>
    <row r="146" spans="1:8" x14ac:dyDescent="0.2">
      <c r="A146" s="9" t="s">
        <v>404</v>
      </c>
      <c r="B146" s="15">
        <v>220230004749100</v>
      </c>
      <c r="C146" s="9" t="s">
        <v>391</v>
      </c>
      <c r="D146" s="5">
        <v>70</v>
      </c>
      <c r="E146" t="s">
        <v>54</v>
      </c>
      <c r="F146" s="15">
        <f t="shared" si="9"/>
        <v>35</v>
      </c>
      <c r="G146">
        <f t="shared" si="12"/>
        <v>1.5488000339850976E-2</v>
      </c>
      <c r="H146" t="str">
        <f t="shared" si="11"/>
        <v>12/05/2023</v>
      </c>
    </row>
    <row r="147" spans="1:8" x14ac:dyDescent="0.2">
      <c r="A147" s="9" t="s">
        <v>404</v>
      </c>
      <c r="B147" s="15">
        <v>220230004749200</v>
      </c>
      <c r="C147" s="9" t="s">
        <v>391</v>
      </c>
      <c r="D147" s="5">
        <v>71</v>
      </c>
      <c r="E147" t="s">
        <v>54</v>
      </c>
      <c r="F147" s="15">
        <f t="shared" si="9"/>
        <v>35</v>
      </c>
      <c r="G147">
        <f t="shared" si="12"/>
        <v>1.5709257487563133E-2</v>
      </c>
      <c r="H147" t="str">
        <f t="shared" si="11"/>
        <v>12/05/2023</v>
      </c>
    </row>
    <row r="148" spans="1:8" x14ac:dyDescent="0.2">
      <c r="A148" s="9" t="s">
        <v>404</v>
      </c>
      <c r="B148" s="15">
        <v>220230004749300</v>
      </c>
      <c r="C148" s="9" t="s">
        <v>391</v>
      </c>
      <c r="D148" s="5">
        <v>113</v>
      </c>
      <c r="E148" t="s">
        <v>54</v>
      </c>
      <c r="F148" s="15">
        <f t="shared" si="9"/>
        <v>35</v>
      </c>
      <c r="G148">
        <f t="shared" si="12"/>
        <v>2.5002057691473716E-2</v>
      </c>
      <c r="H148" t="str">
        <f t="shared" si="11"/>
        <v>12/05/2023</v>
      </c>
    </row>
    <row r="149" spans="1:8" x14ac:dyDescent="0.2">
      <c r="A149" s="9" t="s">
        <v>404</v>
      </c>
      <c r="B149" s="15">
        <v>220230004749400</v>
      </c>
      <c r="C149" s="9" t="s">
        <v>391</v>
      </c>
      <c r="D149" s="5">
        <v>82</v>
      </c>
      <c r="E149" t="s">
        <v>54</v>
      </c>
      <c r="F149" s="15">
        <f t="shared" si="9"/>
        <v>35</v>
      </c>
      <c r="G149">
        <f t="shared" si="12"/>
        <v>1.8143086112396855E-2</v>
      </c>
      <c r="H149" t="str">
        <f t="shared" si="11"/>
        <v>12/05/2023</v>
      </c>
    </row>
    <row r="150" spans="1:8" x14ac:dyDescent="0.2">
      <c r="A150" s="9" t="s">
        <v>404</v>
      </c>
      <c r="B150" s="15">
        <v>220230004749500</v>
      </c>
      <c r="C150" s="9" t="s">
        <v>391</v>
      </c>
      <c r="D150" s="5">
        <v>76</v>
      </c>
      <c r="E150" t="s">
        <v>54</v>
      </c>
      <c r="F150" s="15">
        <f t="shared" si="9"/>
        <v>35</v>
      </c>
      <c r="G150">
        <f t="shared" si="12"/>
        <v>1.6815543226123917E-2</v>
      </c>
      <c r="H150" t="str">
        <f t="shared" si="11"/>
        <v>12/05/2023</v>
      </c>
    </row>
    <row r="151" spans="1:8" x14ac:dyDescent="0.2">
      <c r="A151" s="9" t="s">
        <v>404</v>
      </c>
      <c r="B151" s="15">
        <v>220230004749600</v>
      </c>
      <c r="C151" s="9" t="s">
        <v>391</v>
      </c>
      <c r="D151" s="5">
        <v>71</v>
      </c>
      <c r="E151" t="s">
        <v>54</v>
      </c>
      <c r="F151" s="15">
        <f t="shared" si="9"/>
        <v>35</v>
      </c>
      <c r="G151">
        <f t="shared" si="12"/>
        <v>1.5709257487563133E-2</v>
      </c>
      <c r="H151" t="str">
        <f t="shared" si="11"/>
        <v>12/05/2023</v>
      </c>
    </row>
    <row r="152" spans="1:8" x14ac:dyDescent="0.2">
      <c r="A152" s="9" t="s">
        <v>404</v>
      </c>
      <c r="B152" s="15">
        <v>220230004749700</v>
      </c>
      <c r="C152" s="9" t="s">
        <v>391</v>
      </c>
      <c r="D152" s="5">
        <v>76</v>
      </c>
      <c r="E152" t="s">
        <v>54</v>
      </c>
      <c r="F152" s="15">
        <f t="shared" si="9"/>
        <v>35</v>
      </c>
      <c r="G152">
        <f t="shared" si="12"/>
        <v>1.6815543226123917E-2</v>
      </c>
      <c r="H152" t="str">
        <f t="shared" si="11"/>
        <v>12/05/2023</v>
      </c>
    </row>
    <row r="153" spans="1:8" x14ac:dyDescent="0.2">
      <c r="A153" s="9" t="s">
        <v>404</v>
      </c>
      <c r="B153" s="15">
        <v>220230004749800</v>
      </c>
      <c r="C153" s="9" t="s">
        <v>391</v>
      </c>
      <c r="D153" s="5">
        <v>90</v>
      </c>
      <c r="E153" t="s">
        <v>54</v>
      </c>
      <c r="F153" s="15">
        <f t="shared" si="9"/>
        <v>35</v>
      </c>
      <c r="G153">
        <f t="shared" si="12"/>
        <v>1.9913143294094111E-2</v>
      </c>
      <c r="H153" t="str">
        <f t="shared" si="11"/>
        <v>12/05/2023</v>
      </c>
    </row>
    <row r="154" spans="1:8" x14ac:dyDescent="0.2">
      <c r="A154" s="9" t="s">
        <v>404</v>
      </c>
      <c r="B154" s="15">
        <v>220230004749900</v>
      </c>
      <c r="C154" s="9" t="s">
        <v>391</v>
      </c>
      <c r="D154" s="5">
        <v>855</v>
      </c>
      <c r="E154" t="s">
        <v>54</v>
      </c>
      <c r="F154" s="15">
        <f t="shared" si="9"/>
        <v>35</v>
      </c>
      <c r="G154">
        <f t="shared" si="12"/>
        <v>0.18917486129389405</v>
      </c>
      <c r="H154" t="str">
        <f t="shared" si="11"/>
        <v>12/05/2023</v>
      </c>
    </row>
    <row r="155" spans="1:8" x14ac:dyDescent="0.2">
      <c r="A155" s="9" t="s">
        <v>414</v>
      </c>
      <c r="B155">
        <v>73</v>
      </c>
      <c r="C155" s="9" t="s">
        <v>414</v>
      </c>
      <c r="D155" s="5">
        <v>2379</v>
      </c>
      <c r="E155" t="s">
        <v>84</v>
      </c>
      <c r="F155" s="15">
        <f t="shared" si="9"/>
        <v>0</v>
      </c>
      <c r="G155">
        <f t="shared" si="12"/>
        <v>0</v>
      </c>
      <c r="H155" t="str">
        <f t="shared" si="11"/>
        <v>05/05/2023</v>
      </c>
    </row>
    <row r="156" spans="1:8" x14ac:dyDescent="0.2">
      <c r="A156" s="9" t="s">
        <v>413</v>
      </c>
      <c r="B156">
        <v>900019112</v>
      </c>
      <c r="C156" s="9" t="s">
        <v>413</v>
      </c>
      <c r="D156" s="5">
        <v>1.5</v>
      </c>
      <c r="E156" t="s">
        <v>51</v>
      </c>
      <c r="F156" s="15">
        <f t="shared" si="9"/>
        <v>0</v>
      </c>
      <c r="G156">
        <f t="shared" si="12"/>
        <v>0</v>
      </c>
      <c r="H156" t="str">
        <f t="shared" si="11"/>
        <v>30/05/2023</v>
      </c>
    </row>
    <row r="157" spans="1:8" x14ac:dyDescent="0.2">
      <c r="A157" s="9" t="s">
        <v>405</v>
      </c>
      <c r="B157">
        <v>146</v>
      </c>
      <c r="C157" s="9" t="s">
        <v>321</v>
      </c>
      <c r="D157" s="5">
        <v>270</v>
      </c>
      <c r="E157" t="s">
        <v>55</v>
      </c>
      <c r="F157" s="15">
        <f t="shared" si="9"/>
        <v>75</v>
      </c>
      <c r="G157">
        <f t="shared" si="12"/>
        <v>0.12801306403346213</v>
      </c>
      <c r="H157" t="str">
        <f t="shared" si="11"/>
        <v>31/05/2023</v>
      </c>
    </row>
    <row r="158" spans="1:8" x14ac:dyDescent="0.2">
      <c r="A158" s="9" t="s">
        <v>405</v>
      </c>
      <c r="B158" s="15">
        <v>2041230000441</v>
      </c>
      <c r="C158" s="9" t="s">
        <v>306</v>
      </c>
      <c r="D158" s="5">
        <v>112.9</v>
      </c>
      <c r="E158" t="s">
        <v>47</v>
      </c>
      <c r="F158" s="15">
        <f t="shared" si="9"/>
        <v>89</v>
      </c>
      <c r="G158">
        <f t="shared" si="12"/>
        <v>6.3520398455043509E-2</v>
      </c>
      <c r="H158" t="str">
        <f t="shared" si="11"/>
        <v>31/05/2023</v>
      </c>
    </row>
    <row r="159" spans="1:8" x14ac:dyDescent="0.2">
      <c r="A159" s="9" t="s">
        <v>405</v>
      </c>
      <c r="B159" s="15">
        <v>2041230000510</v>
      </c>
      <c r="C159" s="9" t="s">
        <v>454</v>
      </c>
      <c r="D159" s="5">
        <v>193.9</v>
      </c>
      <c r="E159" t="s">
        <v>47</v>
      </c>
      <c r="F159" s="15">
        <f t="shared" si="9"/>
        <v>68</v>
      </c>
      <c r="G159">
        <f t="shared" si="12"/>
        <v>8.3351992686123713E-2</v>
      </c>
      <c r="H159" t="str">
        <f t="shared" si="11"/>
        <v>31/05/2023</v>
      </c>
    </row>
    <row r="160" spans="1:8" x14ac:dyDescent="0.2">
      <c r="A160" s="9" t="s">
        <v>405</v>
      </c>
      <c r="B160" s="15">
        <v>2023014800249</v>
      </c>
      <c r="C160" s="9" t="s">
        <v>390</v>
      </c>
      <c r="D160" s="5">
        <v>5098.1400000000003</v>
      </c>
      <c r="E160" t="s">
        <v>42</v>
      </c>
      <c r="F160" s="15">
        <f t="shared" si="9"/>
        <v>31</v>
      </c>
      <c r="G160">
        <f t="shared" si="12"/>
        <v>0.9990856390329973</v>
      </c>
      <c r="H160" t="str">
        <f t="shared" si="11"/>
        <v>31/05/2023</v>
      </c>
    </row>
    <row r="161" spans="1:8" x14ac:dyDescent="0.2">
      <c r="A161" s="9" t="s">
        <v>405</v>
      </c>
      <c r="B161">
        <v>137</v>
      </c>
      <c r="C161" s="9" t="s">
        <v>390</v>
      </c>
      <c r="D161" s="5">
        <v>1365</v>
      </c>
      <c r="E161" t="s">
        <v>21</v>
      </c>
      <c r="F161" s="15">
        <f t="shared" si="9"/>
        <v>31</v>
      </c>
      <c r="G161">
        <f t="shared" si="12"/>
        <v>0.26749989158399756</v>
      </c>
      <c r="H161" t="str">
        <f t="shared" si="11"/>
        <v>31/05/2023</v>
      </c>
    </row>
    <row r="162" spans="1:8" x14ac:dyDescent="0.2">
      <c r="A162" s="9" t="s">
        <v>405</v>
      </c>
      <c r="B162">
        <v>1032009</v>
      </c>
      <c r="C162" s="9" t="s">
        <v>455</v>
      </c>
      <c r="D162" s="5">
        <v>168.4</v>
      </c>
      <c r="E162" t="s">
        <v>62</v>
      </c>
      <c r="F162" s="15">
        <f t="shared" si="9"/>
        <v>10</v>
      </c>
      <c r="G162">
        <f t="shared" si="12"/>
        <v>1.0645629621350629E-2</v>
      </c>
      <c r="H162" t="str">
        <f t="shared" si="11"/>
        <v>31/05/2023</v>
      </c>
    </row>
    <row r="163" spans="1:8" x14ac:dyDescent="0.2">
      <c r="A163" s="9" t="s">
        <v>405</v>
      </c>
      <c r="B163">
        <v>915985</v>
      </c>
      <c r="C163" s="9" t="s">
        <v>402</v>
      </c>
      <c r="D163" s="5">
        <v>189.43</v>
      </c>
      <c r="E163" t="s">
        <v>62</v>
      </c>
      <c r="F163" s="15">
        <f t="shared" si="9"/>
        <v>27</v>
      </c>
      <c r="G163">
        <f t="shared" si="12"/>
        <v>3.233268629314498E-2</v>
      </c>
      <c r="H163" t="str">
        <f t="shared" si="11"/>
        <v>31/05/2023</v>
      </c>
    </row>
    <row r="164" spans="1:8" x14ac:dyDescent="0.2">
      <c r="A164" s="9" t="s">
        <v>405</v>
      </c>
      <c r="B164">
        <v>945</v>
      </c>
      <c r="C164" s="9" t="s">
        <v>400</v>
      </c>
      <c r="D164" s="5">
        <v>204.84</v>
      </c>
      <c r="E164" t="s">
        <v>90</v>
      </c>
      <c r="F164" s="15">
        <f t="shared" si="9"/>
        <v>34</v>
      </c>
      <c r="G164">
        <f t="shared" si="12"/>
        <v>4.4027390876290824E-2</v>
      </c>
      <c r="H164" t="str">
        <f t="shared" si="11"/>
        <v>31/05/2023</v>
      </c>
    </row>
    <row r="165" spans="1:8" x14ac:dyDescent="0.2">
      <c r="A165" s="9" t="s">
        <v>413</v>
      </c>
      <c r="B165">
        <v>1230000426</v>
      </c>
      <c r="C165" s="9" t="s">
        <v>413</v>
      </c>
      <c r="D165" s="5">
        <v>1000</v>
      </c>
      <c r="E165" t="s">
        <v>422</v>
      </c>
      <c r="F165" s="15">
        <f t="shared" si="9"/>
        <v>0</v>
      </c>
      <c r="G165">
        <f t="shared" si="12"/>
        <v>0</v>
      </c>
      <c r="H165" t="str">
        <f t="shared" si="11"/>
        <v>30/05/2023</v>
      </c>
    </row>
    <row r="166" spans="1:8" x14ac:dyDescent="0.2">
      <c r="A166" s="9" t="s">
        <v>413</v>
      </c>
      <c r="B166">
        <v>1230000427</v>
      </c>
      <c r="C166" s="9" t="s">
        <v>413</v>
      </c>
      <c r="D166" s="5">
        <v>1260</v>
      </c>
      <c r="E166" t="s">
        <v>422</v>
      </c>
      <c r="F166" s="15">
        <f t="shared" si="9"/>
        <v>0</v>
      </c>
      <c r="G166">
        <f t="shared" si="12"/>
        <v>0</v>
      </c>
      <c r="H166" t="str">
        <f t="shared" si="11"/>
        <v>30/05/2023</v>
      </c>
    </row>
    <row r="167" spans="1:8" x14ac:dyDescent="0.2">
      <c r="A167" s="9" t="s">
        <v>415</v>
      </c>
      <c r="B167">
        <v>6713955</v>
      </c>
      <c r="C167" s="9" t="s">
        <v>395</v>
      </c>
      <c r="D167" s="5">
        <v>57.89</v>
      </c>
      <c r="E167" t="s">
        <v>16</v>
      </c>
      <c r="F167" s="15">
        <f t="shared" si="9"/>
        <v>30</v>
      </c>
      <c r="G167">
        <f t="shared" si="12"/>
        <v>1.0978779669477219E-2</v>
      </c>
      <c r="H167" t="str">
        <f t="shared" si="11"/>
        <v>15/05/2023</v>
      </c>
    </row>
    <row r="168" spans="1:8" x14ac:dyDescent="0.2">
      <c r="A168" s="9" t="s">
        <v>413</v>
      </c>
      <c r="B168">
        <v>6796645</v>
      </c>
      <c r="C168" s="9" t="s">
        <v>390</v>
      </c>
      <c r="D168" s="5">
        <v>136.44999999999999</v>
      </c>
      <c r="E168" t="s">
        <v>16</v>
      </c>
      <c r="F168" s="15">
        <f t="shared" si="9"/>
        <v>30</v>
      </c>
      <c r="G168">
        <f t="shared" si="12"/>
        <v>2.5877603833134678E-2</v>
      </c>
      <c r="H168" t="str">
        <f t="shared" si="11"/>
        <v>30/05/2023</v>
      </c>
    </row>
    <row r="169" spans="1:8" x14ac:dyDescent="0.2">
      <c r="A169" s="9" t="s">
        <v>416</v>
      </c>
      <c r="B169">
        <v>230073877</v>
      </c>
      <c r="C169" s="9" t="s">
        <v>456</v>
      </c>
      <c r="D169" s="5">
        <v>85</v>
      </c>
      <c r="E169" t="s">
        <v>43</v>
      </c>
      <c r="F169" s="15">
        <f t="shared" si="9"/>
        <v>20</v>
      </c>
      <c r="G169">
        <f t="shared" si="12"/>
        <v>1.0746775746019043E-2</v>
      </c>
      <c r="H169" t="str">
        <f t="shared" si="11"/>
        <v>01/05/2023</v>
      </c>
    </row>
    <row r="170" spans="1:8" x14ac:dyDescent="0.2">
      <c r="A170" s="9" t="s">
        <v>405</v>
      </c>
      <c r="B170">
        <v>230098048</v>
      </c>
      <c r="C170" s="9" t="s">
        <v>457</v>
      </c>
      <c r="D170" s="5">
        <v>85</v>
      </c>
      <c r="E170" t="s">
        <v>43</v>
      </c>
      <c r="F170" s="15">
        <f t="shared" si="9"/>
        <v>20</v>
      </c>
      <c r="G170">
        <f t="shared" si="12"/>
        <v>1.0746775746019043E-2</v>
      </c>
      <c r="H170" t="str">
        <f t="shared" si="11"/>
        <v>31/05/2023</v>
      </c>
    </row>
    <row r="171" spans="1:8" x14ac:dyDescent="0.2">
      <c r="A171" s="9" t="s">
        <v>405</v>
      </c>
      <c r="B171">
        <v>109</v>
      </c>
      <c r="C171" s="9" t="s">
        <v>458</v>
      </c>
      <c r="D171" s="5">
        <v>1750</v>
      </c>
      <c r="E171" t="s">
        <v>113</v>
      </c>
      <c r="F171" s="15">
        <f t="shared" si="9"/>
        <v>36</v>
      </c>
      <c r="G171">
        <f t="shared" si="12"/>
        <v>0.3982628658818822</v>
      </c>
      <c r="H171" t="str">
        <f t="shared" si="11"/>
        <v>31/05/2023</v>
      </c>
    </row>
    <row r="172" spans="1:8" x14ac:dyDescent="0.2">
      <c r="A172" s="9" t="s">
        <v>405</v>
      </c>
      <c r="B172">
        <v>11</v>
      </c>
      <c r="C172" s="9" t="s">
        <v>459</v>
      </c>
      <c r="D172" s="5">
        <v>338</v>
      </c>
      <c r="E172" t="s">
        <v>91</v>
      </c>
      <c r="F172" s="15">
        <f t="shared" si="9"/>
        <v>48</v>
      </c>
      <c r="G172">
        <f t="shared" si="12"/>
        <v>0.10256217041377233</v>
      </c>
      <c r="H172" t="str">
        <f t="shared" si="11"/>
        <v>31/05/2023</v>
      </c>
    </row>
    <row r="173" spans="1:8" x14ac:dyDescent="0.2">
      <c r="A173" s="9" t="s">
        <v>405</v>
      </c>
      <c r="B173">
        <v>111</v>
      </c>
      <c r="C173" s="9" t="s">
        <v>341</v>
      </c>
      <c r="D173" s="5">
        <v>1617.21</v>
      </c>
      <c r="E173" t="s">
        <v>25</v>
      </c>
      <c r="F173" s="15">
        <f t="shared" ref="F173:F222" si="13">+A173-C173</f>
        <v>61</v>
      </c>
      <c r="G173">
        <f t="shared" ref="G173:G204" si="14">(D173*F173)/$D$223</f>
        <v>0.62362787379846285</v>
      </c>
      <c r="H173" t="str">
        <f t="shared" si="11"/>
        <v>31/05/2023</v>
      </c>
    </row>
    <row r="174" spans="1:8" x14ac:dyDescent="0.2">
      <c r="A174" s="9" t="s">
        <v>417</v>
      </c>
      <c r="B174">
        <v>182</v>
      </c>
      <c r="C174" s="9" t="s">
        <v>417</v>
      </c>
      <c r="D174" s="5">
        <v>10018</v>
      </c>
      <c r="E174" t="s">
        <v>13</v>
      </c>
      <c r="F174" s="15">
        <f t="shared" si="13"/>
        <v>0</v>
      </c>
      <c r="G174">
        <f t="shared" si="14"/>
        <v>0</v>
      </c>
      <c r="H174" t="str">
        <f t="shared" ref="H174:H222" si="15">+LEFT(A174,10)</f>
        <v>03/05/2023</v>
      </c>
    </row>
    <row r="175" spans="1:8" x14ac:dyDescent="0.2">
      <c r="A175" s="9" t="s">
        <v>405</v>
      </c>
      <c r="B175">
        <v>13996</v>
      </c>
      <c r="C175" s="9" t="s">
        <v>339</v>
      </c>
      <c r="D175" s="5">
        <v>77</v>
      </c>
      <c r="E175" t="s">
        <v>93</v>
      </c>
      <c r="F175" s="15">
        <f t="shared" si="13"/>
        <v>62</v>
      </c>
      <c r="G175">
        <f t="shared" si="14"/>
        <v>3.0179474947938184E-2</v>
      </c>
      <c r="H175" t="str">
        <f t="shared" si="15"/>
        <v>31/05/2023</v>
      </c>
    </row>
    <row r="176" spans="1:8" x14ac:dyDescent="0.2">
      <c r="A176" s="9" t="s">
        <v>405</v>
      </c>
      <c r="B176">
        <v>13996</v>
      </c>
      <c r="C176" s="9" t="s">
        <v>339</v>
      </c>
      <c r="D176" s="5">
        <v>294.64</v>
      </c>
      <c r="E176" t="s">
        <v>93</v>
      </c>
      <c r="F176" s="15">
        <f t="shared" si="13"/>
        <v>62</v>
      </c>
      <c r="G176">
        <f t="shared" si="14"/>
        <v>0.11548156491766892</v>
      </c>
      <c r="H176" t="str">
        <f t="shared" si="15"/>
        <v>31/05/2023</v>
      </c>
    </row>
    <row r="177" spans="1:8" x14ac:dyDescent="0.2">
      <c r="A177" s="9" t="s">
        <v>401</v>
      </c>
      <c r="B177">
        <v>24</v>
      </c>
      <c r="C177" s="9" t="s">
        <v>401</v>
      </c>
      <c r="D177" s="5">
        <v>418.08</v>
      </c>
      <c r="E177" t="s">
        <v>109</v>
      </c>
      <c r="F177" s="15">
        <f t="shared" si="13"/>
        <v>0</v>
      </c>
      <c r="G177">
        <f t="shared" si="14"/>
        <v>0</v>
      </c>
      <c r="H177" t="str">
        <f t="shared" si="15"/>
        <v>02/05/2023</v>
      </c>
    </row>
    <row r="178" spans="1:8" x14ac:dyDescent="0.2">
      <c r="A178" s="9" t="s">
        <v>411</v>
      </c>
      <c r="B178">
        <v>27</v>
      </c>
      <c r="C178" s="9" t="s">
        <v>411</v>
      </c>
      <c r="D178" s="5">
        <v>418.08</v>
      </c>
      <c r="E178" t="s">
        <v>109</v>
      </c>
      <c r="F178" s="15">
        <f t="shared" si="13"/>
        <v>0</v>
      </c>
      <c r="G178">
        <f t="shared" si="14"/>
        <v>0</v>
      </c>
      <c r="H178" t="str">
        <f t="shared" si="15"/>
        <v>19/05/2023</v>
      </c>
    </row>
    <row r="179" spans="1:8" x14ac:dyDescent="0.2">
      <c r="A179" s="9" t="s">
        <v>405</v>
      </c>
      <c r="B179">
        <v>167623</v>
      </c>
      <c r="C179" s="9" t="s">
        <v>345</v>
      </c>
      <c r="D179" s="5">
        <v>69</v>
      </c>
      <c r="E179" t="s">
        <v>70</v>
      </c>
      <c r="F179" s="15">
        <f t="shared" si="13"/>
        <v>82</v>
      </c>
      <c r="G179">
        <f t="shared" si="14"/>
        <v>3.5767798335868087E-2</v>
      </c>
      <c r="H179" t="str">
        <f t="shared" si="15"/>
        <v>31/05/2023</v>
      </c>
    </row>
    <row r="180" spans="1:8" x14ac:dyDescent="0.2">
      <c r="A180" s="9" t="s">
        <v>405</v>
      </c>
      <c r="B180">
        <v>180423</v>
      </c>
      <c r="C180" s="9" t="s">
        <v>452</v>
      </c>
      <c r="D180" s="5">
        <v>1113.75</v>
      </c>
      <c r="E180" t="s">
        <v>70</v>
      </c>
      <c r="F180" s="15">
        <f t="shared" si="13"/>
        <v>70</v>
      </c>
      <c r="G180">
        <f t="shared" si="14"/>
        <v>0.49285029652882922</v>
      </c>
      <c r="H180" t="str">
        <f t="shared" si="15"/>
        <v>31/05/2023</v>
      </c>
    </row>
    <row r="181" spans="1:8" x14ac:dyDescent="0.2">
      <c r="A181" s="9" t="s">
        <v>405</v>
      </c>
      <c r="B181">
        <v>236311387</v>
      </c>
      <c r="C181" s="9" t="s">
        <v>403</v>
      </c>
      <c r="D181" s="5">
        <v>3131.23</v>
      </c>
      <c r="E181" t="s">
        <v>77</v>
      </c>
      <c r="F181" s="15">
        <f t="shared" si="13"/>
        <v>14</v>
      </c>
      <c r="G181">
        <f t="shared" si="14"/>
        <v>0.27712280745229467</v>
      </c>
      <c r="H181" t="str">
        <f t="shared" si="15"/>
        <v>31/05/2023</v>
      </c>
    </row>
    <row r="182" spans="1:8" x14ac:dyDescent="0.2">
      <c r="A182" s="9" t="s">
        <v>405</v>
      </c>
      <c r="B182">
        <v>236313582</v>
      </c>
      <c r="C182" s="9" t="s">
        <v>403</v>
      </c>
      <c r="D182" s="5">
        <v>684.76</v>
      </c>
      <c r="E182" t="s">
        <v>77</v>
      </c>
      <c r="F182" s="15">
        <f t="shared" si="13"/>
        <v>14</v>
      </c>
      <c r="G182">
        <f t="shared" si="14"/>
        <v>6.0603217786950589E-2</v>
      </c>
      <c r="H182" t="str">
        <f t="shared" si="15"/>
        <v>31/05/2023</v>
      </c>
    </row>
    <row r="183" spans="1:8" x14ac:dyDescent="0.2">
      <c r="A183" s="9" t="s">
        <v>405</v>
      </c>
      <c r="B183">
        <v>236313797</v>
      </c>
      <c r="C183" s="9" t="s">
        <v>403</v>
      </c>
      <c r="D183" s="5">
        <v>1468.96</v>
      </c>
      <c r="E183" t="s">
        <v>77</v>
      </c>
      <c r="F183" s="15">
        <f t="shared" si="13"/>
        <v>14</v>
      </c>
      <c r="G183">
        <f t="shared" si="14"/>
        <v>0.13000715988129996</v>
      </c>
      <c r="H183" t="str">
        <f t="shared" si="15"/>
        <v>31/05/2023</v>
      </c>
    </row>
    <row r="184" spans="1:8" x14ac:dyDescent="0.2">
      <c r="A184" s="9" t="s">
        <v>405</v>
      </c>
      <c r="B184">
        <v>1105</v>
      </c>
      <c r="C184" s="9" t="s">
        <v>397</v>
      </c>
      <c r="D184" s="5">
        <v>297.27999999999997</v>
      </c>
      <c r="E184" t="s">
        <v>30</v>
      </c>
      <c r="F184" s="15">
        <f t="shared" si="13"/>
        <v>57</v>
      </c>
      <c r="G184">
        <f t="shared" si="14"/>
        <v>0.10711981479133109</v>
      </c>
      <c r="H184" t="str">
        <f t="shared" si="15"/>
        <v>31/05/2023</v>
      </c>
    </row>
    <row r="185" spans="1:8" x14ac:dyDescent="0.2">
      <c r="A185" s="9" t="s">
        <v>405</v>
      </c>
      <c r="B185">
        <v>1205</v>
      </c>
      <c r="C185" s="9" t="s">
        <v>460</v>
      </c>
      <c r="D185" s="5">
        <v>63.54</v>
      </c>
      <c r="E185" t="s">
        <v>30</v>
      </c>
      <c r="F185" s="15">
        <f t="shared" si="13"/>
        <v>56</v>
      </c>
      <c r="G185">
        <f t="shared" si="14"/>
        <v>2.2493886665008705E-2</v>
      </c>
      <c r="H185" t="str">
        <f t="shared" si="15"/>
        <v>31/05/2023</v>
      </c>
    </row>
    <row r="186" spans="1:8" x14ac:dyDescent="0.2">
      <c r="A186" s="9" t="s">
        <v>405</v>
      </c>
      <c r="B186">
        <v>1305</v>
      </c>
      <c r="C186" s="9" t="s">
        <v>456</v>
      </c>
      <c r="D186" s="5">
        <v>237.69</v>
      </c>
      <c r="E186" t="s">
        <v>30</v>
      </c>
      <c r="F186" s="15">
        <f t="shared" si="13"/>
        <v>50</v>
      </c>
      <c r="G186">
        <f t="shared" si="14"/>
        <v>7.5129444913860782E-2</v>
      </c>
      <c r="H186" t="str">
        <f t="shared" si="15"/>
        <v>31/05/2023</v>
      </c>
    </row>
    <row r="187" spans="1:8" x14ac:dyDescent="0.2">
      <c r="A187" s="9" t="s">
        <v>405</v>
      </c>
      <c r="B187">
        <v>1405</v>
      </c>
      <c r="C187" s="9" t="s">
        <v>461</v>
      </c>
      <c r="D187" s="5">
        <v>88.48</v>
      </c>
      <c r="E187" t="s">
        <v>30</v>
      </c>
      <c r="F187" s="15">
        <f t="shared" si="13"/>
        <v>43</v>
      </c>
      <c r="G187">
        <f t="shared" si="14"/>
        <v>2.4051536984902293E-2</v>
      </c>
      <c r="H187" t="str">
        <f t="shared" si="15"/>
        <v>31/05/2023</v>
      </c>
    </row>
    <row r="188" spans="1:8" x14ac:dyDescent="0.2">
      <c r="A188" s="9" t="s">
        <v>405</v>
      </c>
      <c r="B188">
        <v>1505</v>
      </c>
      <c r="C188" s="9" t="s">
        <v>462</v>
      </c>
      <c r="D188" s="5">
        <v>277.95999999999998</v>
      </c>
      <c r="E188" t="s">
        <v>30</v>
      </c>
      <c r="F188" s="15">
        <f t="shared" si="13"/>
        <v>37</v>
      </c>
      <c r="G188">
        <f t="shared" si="14"/>
        <v>6.501495887967515E-2</v>
      </c>
      <c r="H188" t="str">
        <f t="shared" si="15"/>
        <v>31/05/2023</v>
      </c>
    </row>
    <row r="189" spans="1:8" x14ac:dyDescent="0.2">
      <c r="A189" s="9" t="s">
        <v>405</v>
      </c>
      <c r="B189">
        <v>2100238857</v>
      </c>
      <c r="C189" s="9" t="s">
        <v>390</v>
      </c>
      <c r="D189" s="5">
        <v>247.29</v>
      </c>
      <c r="E189" t="s">
        <v>44</v>
      </c>
      <c r="F189" s="15">
        <f t="shared" si="13"/>
        <v>31</v>
      </c>
      <c r="G189">
        <f t="shared" si="14"/>
        <v>4.8461573765426195E-2</v>
      </c>
      <c r="H189" t="str">
        <f t="shared" si="15"/>
        <v>31/05/2023</v>
      </c>
    </row>
    <row r="190" spans="1:8" x14ac:dyDescent="0.2">
      <c r="A190" s="9" t="s">
        <v>405</v>
      </c>
      <c r="B190">
        <v>1115</v>
      </c>
      <c r="C190" s="9" t="s">
        <v>405</v>
      </c>
      <c r="D190" s="5">
        <v>195.31</v>
      </c>
      <c r="E190" t="s">
        <v>92</v>
      </c>
      <c r="F190" s="15">
        <f t="shared" si="13"/>
        <v>0</v>
      </c>
      <c r="G190">
        <f t="shared" si="14"/>
        <v>0</v>
      </c>
      <c r="H190" t="str">
        <f t="shared" si="15"/>
        <v>31/05/2023</v>
      </c>
    </row>
    <row r="191" spans="1:8" x14ac:dyDescent="0.2">
      <c r="A191" s="9" t="s">
        <v>413</v>
      </c>
      <c r="B191">
        <v>220204775</v>
      </c>
      <c r="C191" s="9" t="s">
        <v>390</v>
      </c>
      <c r="D191" s="5">
        <v>1652.31</v>
      </c>
      <c r="E191" t="s">
        <v>23</v>
      </c>
      <c r="F191" s="15">
        <f t="shared" si="13"/>
        <v>30</v>
      </c>
      <c r="G191">
        <f t="shared" si="14"/>
        <v>0.31335891234537749</v>
      </c>
      <c r="H191" t="str">
        <f t="shared" si="15"/>
        <v>30/05/2023</v>
      </c>
    </row>
    <row r="192" spans="1:8" x14ac:dyDescent="0.2">
      <c r="A192" s="9" t="s">
        <v>405</v>
      </c>
      <c r="B192">
        <v>46</v>
      </c>
      <c r="C192" s="9" t="s">
        <v>390</v>
      </c>
      <c r="D192" s="5">
        <v>170.05</v>
      </c>
      <c r="E192" t="s">
        <v>102</v>
      </c>
      <c r="F192" s="15">
        <f t="shared" si="13"/>
        <v>31</v>
      </c>
      <c r="G192">
        <f t="shared" si="14"/>
        <v>3.3324803343486288E-2</v>
      </c>
      <c r="H192" t="str">
        <f t="shared" si="15"/>
        <v>31/05/2023</v>
      </c>
    </row>
    <row r="193" spans="1:8" x14ac:dyDescent="0.2">
      <c r="A193" s="9" t="s">
        <v>405</v>
      </c>
      <c r="B193">
        <v>269</v>
      </c>
      <c r="C193" s="9" t="s">
        <v>463</v>
      </c>
      <c r="D193" s="5">
        <v>4500</v>
      </c>
      <c r="E193" t="s">
        <v>97</v>
      </c>
      <c r="F193" s="15">
        <f t="shared" si="13"/>
        <v>44</v>
      </c>
      <c r="G193">
        <f t="shared" si="14"/>
        <v>1.2516832927716297</v>
      </c>
      <c r="H193" t="str">
        <f t="shared" si="15"/>
        <v>31/05/2023</v>
      </c>
    </row>
    <row r="194" spans="1:8" x14ac:dyDescent="0.2">
      <c r="A194" s="9" t="s">
        <v>405</v>
      </c>
      <c r="B194">
        <v>51112023</v>
      </c>
      <c r="C194" s="9" t="s">
        <v>395</v>
      </c>
      <c r="D194" s="5">
        <v>823.13</v>
      </c>
      <c r="E194" t="s">
        <v>35</v>
      </c>
      <c r="F194" s="15">
        <f t="shared" si="13"/>
        <v>46</v>
      </c>
      <c r="G194">
        <f t="shared" si="14"/>
        <v>0.23936217759514716</v>
      </c>
      <c r="H194" t="str">
        <f t="shared" si="15"/>
        <v>31/05/2023</v>
      </c>
    </row>
    <row r="195" spans="1:8" x14ac:dyDescent="0.2">
      <c r="A195" s="9" t="s">
        <v>405</v>
      </c>
      <c r="B195">
        <v>231049072</v>
      </c>
      <c r="C195" s="9" t="s">
        <v>341</v>
      </c>
      <c r="D195" s="5">
        <v>835.92</v>
      </c>
      <c r="E195" t="s">
        <v>86</v>
      </c>
      <c r="F195" s="15">
        <f t="shared" si="13"/>
        <v>61</v>
      </c>
      <c r="G195">
        <f t="shared" si="14"/>
        <v>0.32234713628138034</v>
      </c>
      <c r="H195" t="str">
        <f t="shared" si="15"/>
        <v>31/05/2023</v>
      </c>
    </row>
    <row r="196" spans="1:8" x14ac:dyDescent="0.2">
      <c r="A196" s="9" t="s">
        <v>403</v>
      </c>
      <c r="B196" s="15">
        <v>620232181001746</v>
      </c>
      <c r="C196" s="9" t="s">
        <v>463</v>
      </c>
      <c r="D196" s="5">
        <v>45</v>
      </c>
      <c r="E196" t="s">
        <v>95</v>
      </c>
      <c r="F196" s="15">
        <f t="shared" si="13"/>
        <v>30</v>
      </c>
      <c r="G196">
        <f t="shared" si="14"/>
        <v>8.5342042688974756E-3</v>
      </c>
      <c r="H196" t="str">
        <f t="shared" si="15"/>
        <v>17/05/2023</v>
      </c>
    </row>
    <row r="197" spans="1:8" x14ac:dyDescent="0.2">
      <c r="A197" s="9" t="s">
        <v>405</v>
      </c>
      <c r="B197">
        <v>4737527205</v>
      </c>
      <c r="C197" s="9" t="s">
        <v>405</v>
      </c>
      <c r="D197" s="5">
        <v>389.6</v>
      </c>
      <c r="E197" t="s">
        <v>45</v>
      </c>
      <c r="F197" s="15">
        <f t="shared" si="13"/>
        <v>0</v>
      </c>
      <c r="G197">
        <f t="shared" si="14"/>
        <v>0</v>
      </c>
      <c r="H197" t="str">
        <f t="shared" si="15"/>
        <v>31/05/2023</v>
      </c>
    </row>
    <row r="198" spans="1:8" x14ac:dyDescent="0.2">
      <c r="A198" s="9" t="s">
        <v>418</v>
      </c>
      <c r="B198">
        <v>11108767</v>
      </c>
      <c r="C198" s="9" t="s">
        <v>464</v>
      </c>
      <c r="D198" s="5">
        <v>975</v>
      </c>
      <c r="E198" t="s">
        <v>36</v>
      </c>
      <c r="F198" s="15">
        <f t="shared" si="13"/>
        <v>30</v>
      </c>
      <c r="G198">
        <f t="shared" si="14"/>
        <v>0.18490775915944532</v>
      </c>
      <c r="H198" t="str">
        <f t="shared" si="15"/>
        <v>20/05/2023</v>
      </c>
    </row>
    <row r="199" spans="1:8" x14ac:dyDescent="0.2">
      <c r="A199" s="9" t="s">
        <v>405</v>
      </c>
      <c r="B199">
        <v>4326458924</v>
      </c>
      <c r="C199" s="9" t="s">
        <v>465</v>
      </c>
      <c r="D199" s="5">
        <v>12319.79</v>
      </c>
      <c r="E199" t="s">
        <v>59</v>
      </c>
      <c r="F199" s="15">
        <f t="shared" si="13"/>
        <v>23</v>
      </c>
      <c r="G199">
        <f t="shared" si="14"/>
        <v>1.7912673343912373</v>
      </c>
      <c r="H199" t="str">
        <f t="shared" si="15"/>
        <v>31/05/2023</v>
      </c>
    </row>
    <row r="200" spans="1:8" x14ac:dyDescent="0.2">
      <c r="A200" s="9" t="s">
        <v>405</v>
      </c>
      <c r="B200">
        <v>4326458925</v>
      </c>
      <c r="C200" s="9" t="s">
        <v>465</v>
      </c>
      <c r="D200" s="5">
        <v>5226.67</v>
      </c>
      <c r="E200" t="s">
        <v>59</v>
      </c>
      <c r="F200" s="15">
        <f t="shared" si="13"/>
        <v>23</v>
      </c>
      <c r="G200">
        <f t="shared" si="14"/>
        <v>0.75994503466720187</v>
      </c>
      <c r="H200" t="str">
        <f t="shared" si="15"/>
        <v>31/05/2023</v>
      </c>
    </row>
    <row r="201" spans="1:8" x14ac:dyDescent="0.2">
      <c r="A201" s="9" t="s">
        <v>405</v>
      </c>
      <c r="B201">
        <v>1684818336</v>
      </c>
      <c r="C201" s="9" t="s">
        <v>466</v>
      </c>
      <c r="D201" s="5">
        <v>6875.72</v>
      </c>
      <c r="E201" t="s">
        <v>407</v>
      </c>
      <c r="F201" s="15">
        <f t="shared" si="13"/>
        <v>42</v>
      </c>
      <c r="G201">
        <f t="shared" si="14"/>
        <v>1.8255626348009166</v>
      </c>
      <c r="H201" t="str">
        <f t="shared" si="15"/>
        <v>31/05/2023</v>
      </c>
    </row>
    <row r="202" spans="1:8" x14ac:dyDescent="0.2">
      <c r="A202" s="9" t="s">
        <v>405</v>
      </c>
      <c r="B202">
        <v>9088115802</v>
      </c>
      <c r="C202" s="9" t="s">
        <v>394</v>
      </c>
      <c r="D202" s="5">
        <v>6875.72</v>
      </c>
      <c r="E202" t="s">
        <v>407</v>
      </c>
      <c r="F202" s="15">
        <f t="shared" si="13"/>
        <v>49</v>
      </c>
      <c r="G202">
        <f t="shared" si="14"/>
        <v>2.1298230739344031</v>
      </c>
      <c r="H202" t="str">
        <f t="shared" si="15"/>
        <v>31/05/2023</v>
      </c>
    </row>
    <row r="203" spans="1:8" x14ac:dyDescent="0.2">
      <c r="A203" s="9" t="s">
        <v>405</v>
      </c>
      <c r="B203" s="15">
        <v>9088116896</v>
      </c>
      <c r="C203" s="9" t="s">
        <v>461</v>
      </c>
      <c r="D203" s="5">
        <v>5635.84</v>
      </c>
      <c r="E203" t="s">
        <v>407</v>
      </c>
      <c r="F203" s="15">
        <f t="shared" si="13"/>
        <v>43</v>
      </c>
      <c r="G203">
        <f t="shared" si="14"/>
        <v>1.5319915709877003</v>
      </c>
      <c r="H203" t="str">
        <f t="shared" si="15"/>
        <v>31/05/2023</v>
      </c>
    </row>
    <row r="204" spans="1:8" x14ac:dyDescent="0.2">
      <c r="A204" s="9" t="s">
        <v>405</v>
      </c>
      <c r="B204">
        <v>1474000210</v>
      </c>
      <c r="C204" s="9" t="s">
        <v>327</v>
      </c>
      <c r="D204" s="5">
        <v>68.03</v>
      </c>
      <c r="E204" t="s">
        <v>94</v>
      </c>
      <c r="F204" s="15">
        <f t="shared" si="13"/>
        <v>69</v>
      </c>
      <c r="G204">
        <f t="shared" si="14"/>
        <v>2.9674186838891534E-2</v>
      </c>
      <c r="H204" t="str">
        <f t="shared" si="15"/>
        <v>31/05/2023</v>
      </c>
    </row>
    <row r="205" spans="1:8" x14ac:dyDescent="0.2">
      <c r="A205" s="9" t="s">
        <v>405</v>
      </c>
      <c r="B205">
        <v>23160000400004</v>
      </c>
      <c r="C205" s="9" t="s">
        <v>390</v>
      </c>
      <c r="D205" s="5">
        <v>1550.51</v>
      </c>
      <c r="E205" t="s">
        <v>65</v>
      </c>
      <c r="F205" s="15">
        <f t="shared" si="13"/>
        <v>31</v>
      </c>
      <c r="G205">
        <f t="shared" ref="G205:G236" si="16">(D205*F205)/$D$223</f>
        <v>0.30385440065927033</v>
      </c>
      <c r="H205" t="str">
        <f t="shared" si="15"/>
        <v>31/05/2023</v>
      </c>
    </row>
    <row r="206" spans="1:8" x14ac:dyDescent="0.2">
      <c r="A206" s="9" t="s">
        <v>405</v>
      </c>
      <c r="B206">
        <v>20230115</v>
      </c>
      <c r="C206" s="9" t="s">
        <v>466</v>
      </c>
      <c r="D206" s="5">
        <v>5460</v>
      </c>
      <c r="E206" t="s">
        <v>423</v>
      </c>
      <c r="F206" s="15">
        <f t="shared" si="13"/>
        <v>42</v>
      </c>
      <c r="G206">
        <f t="shared" si="16"/>
        <v>1.4496768318100512</v>
      </c>
      <c r="H206" t="str">
        <f t="shared" si="15"/>
        <v>31/05/2023</v>
      </c>
    </row>
    <row r="207" spans="1:8" x14ac:dyDescent="0.2">
      <c r="A207" s="9" t="s">
        <v>405</v>
      </c>
      <c r="B207">
        <v>247</v>
      </c>
      <c r="C207" s="9" t="s">
        <v>467</v>
      </c>
      <c r="D207" s="5">
        <v>101.66</v>
      </c>
      <c r="E207" t="s">
        <v>28</v>
      </c>
      <c r="F207" s="15">
        <f t="shared" si="13"/>
        <v>32</v>
      </c>
      <c r="G207">
        <f t="shared" si="16"/>
        <v>2.0565030067582042E-2</v>
      </c>
      <c r="H207" t="str">
        <f t="shared" si="15"/>
        <v>31/05/2023</v>
      </c>
    </row>
    <row r="208" spans="1:8" x14ac:dyDescent="0.2">
      <c r="A208" s="9" t="s">
        <v>405</v>
      </c>
      <c r="B208">
        <v>123000259</v>
      </c>
      <c r="C208" s="9" t="s">
        <v>390</v>
      </c>
      <c r="D208" s="5">
        <v>590</v>
      </c>
      <c r="E208" t="s">
        <v>41</v>
      </c>
      <c r="F208" s="15">
        <f t="shared" si="13"/>
        <v>31</v>
      </c>
      <c r="G208">
        <f t="shared" si="16"/>
        <v>0.11562266376158135</v>
      </c>
      <c r="H208" t="str">
        <f t="shared" si="15"/>
        <v>31/05/2023</v>
      </c>
    </row>
    <row r="209" spans="1:8" x14ac:dyDescent="0.2">
      <c r="A209" s="9" t="s">
        <v>405</v>
      </c>
      <c r="B209">
        <v>2723</v>
      </c>
      <c r="C209" s="9" t="s">
        <v>396</v>
      </c>
      <c r="D209" s="5">
        <v>1910</v>
      </c>
      <c r="E209" t="s">
        <v>424</v>
      </c>
      <c r="F209" s="15">
        <f t="shared" si="13"/>
        <v>47</v>
      </c>
      <c r="G209">
        <f t="shared" si="16"/>
        <v>0.56749297571772328</v>
      </c>
      <c r="H209" t="str">
        <f t="shared" si="15"/>
        <v>31/05/2023</v>
      </c>
    </row>
    <row r="210" spans="1:8" x14ac:dyDescent="0.2">
      <c r="A210" s="9" t="s">
        <v>405</v>
      </c>
      <c r="B210">
        <v>2823</v>
      </c>
      <c r="C210" s="9" t="s">
        <v>396</v>
      </c>
      <c r="D210" s="5">
        <v>5474</v>
      </c>
      <c r="E210" t="s">
        <v>424</v>
      </c>
      <c r="F210" s="15">
        <f t="shared" si="13"/>
        <v>47</v>
      </c>
      <c r="G210">
        <f t="shared" si="16"/>
        <v>1.6264170414025221</v>
      </c>
      <c r="H210" t="str">
        <f t="shared" si="15"/>
        <v>31/05/2023</v>
      </c>
    </row>
    <row r="211" spans="1:8" x14ac:dyDescent="0.2">
      <c r="A211" s="9" t="s">
        <v>405</v>
      </c>
      <c r="B211">
        <v>44701</v>
      </c>
      <c r="C211" s="9" t="s">
        <v>468</v>
      </c>
      <c r="D211" s="5">
        <v>338</v>
      </c>
      <c r="E211" t="s">
        <v>283</v>
      </c>
      <c r="F211" s="15">
        <f t="shared" si="13"/>
        <v>55</v>
      </c>
      <c r="G211">
        <f t="shared" si="16"/>
        <v>0.11751915359911413</v>
      </c>
      <c r="H211" t="str">
        <f t="shared" si="15"/>
        <v>31/05/2023</v>
      </c>
    </row>
    <row r="212" spans="1:8" x14ac:dyDescent="0.2">
      <c r="A212" s="9" t="s">
        <v>405</v>
      </c>
      <c r="B212">
        <v>58201</v>
      </c>
      <c r="C212" s="9" t="s">
        <v>392</v>
      </c>
      <c r="D212" s="5">
        <v>5.0999999999999996</v>
      </c>
      <c r="E212" t="s">
        <v>283</v>
      </c>
      <c r="F212" s="15">
        <f t="shared" si="13"/>
        <v>33</v>
      </c>
      <c r="G212">
        <f t="shared" si="16"/>
        <v>1.0639307988558851E-3</v>
      </c>
      <c r="H212" t="str">
        <f t="shared" si="15"/>
        <v>31/05/2023</v>
      </c>
    </row>
    <row r="213" spans="1:8" x14ac:dyDescent="0.2">
      <c r="A213" s="9" t="s">
        <v>405</v>
      </c>
      <c r="B213">
        <v>58201</v>
      </c>
      <c r="C213" s="9" t="s">
        <v>392</v>
      </c>
      <c r="D213" s="5">
        <v>8.5</v>
      </c>
      <c r="E213" t="s">
        <v>283</v>
      </c>
      <c r="F213" s="15">
        <f t="shared" si="13"/>
        <v>33</v>
      </c>
      <c r="G213">
        <f t="shared" si="16"/>
        <v>1.7732179980931423E-3</v>
      </c>
      <c r="H213" t="str">
        <f t="shared" si="15"/>
        <v>31/05/2023</v>
      </c>
    </row>
    <row r="214" spans="1:8" x14ac:dyDescent="0.2">
      <c r="A214" s="9" t="s">
        <v>405</v>
      </c>
      <c r="B214">
        <v>58201</v>
      </c>
      <c r="C214" s="9" t="s">
        <v>392</v>
      </c>
      <c r="D214" s="5">
        <v>874.79</v>
      </c>
      <c r="E214" t="s">
        <v>283</v>
      </c>
      <c r="F214" s="15">
        <f t="shared" si="13"/>
        <v>33</v>
      </c>
      <c r="G214">
        <f t="shared" si="16"/>
        <v>0.18249333794728234</v>
      </c>
      <c r="H214" t="str">
        <f t="shared" si="15"/>
        <v>31/05/2023</v>
      </c>
    </row>
    <row r="215" spans="1:8" x14ac:dyDescent="0.2">
      <c r="A215" s="9" t="s">
        <v>419</v>
      </c>
      <c r="B215">
        <v>35</v>
      </c>
      <c r="C215" s="9" t="s">
        <v>392</v>
      </c>
      <c r="D215" s="5">
        <v>1159.44</v>
      </c>
      <c r="E215" t="s">
        <v>287</v>
      </c>
      <c r="F215" s="15">
        <f t="shared" si="13"/>
        <v>30</v>
      </c>
      <c r="G215">
        <f t="shared" si="16"/>
        <v>0.2198866177228998</v>
      </c>
      <c r="H215" t="str">
        <f t="shared" si="15"/>
        <v>28/05/2023</v>
      </c>
    </row>
    <row r="216" spans="1:8" x14ac:dyDescent="0.2">
      <c r="A216" s="9" t="s">
        <v>419</v>
      </c>
      <c r="B216">
        <v>6823</v>
      </c>
      <c r="C216" s="9" t="s">
        <v>392</v>
      </c>
      <c r="D216" s="5">
        <v>12056.94</v>
      </c>
      <c r="E216" t="s">
        <v>293</v>
      </c>
      <c r="F216" s="15">
        <f t="shared" si="13"/>
        <v>30</v>
      </c>
      <c r="G216">
        <f t="shared" si="16"/>
        <v>2.2865864181742386</v>
      </c>
      <c r="H216" t="str">
        <f t="shared" si="15"/>
        <v>28/05/2023</v>
      </c>
    </row>
    <row r="217" spans="1:8" x14ac:dyDescent="0.2">
      <c r="A217" s="9" t="s">
        <v>405</v>
      </c>
      <c r="B217">
        <v>629751842</v>
      </c>
      <c r="C217" s="9" t="s">
        <v>415</v>
      </c>
      <c r="D217" s="5">
        <v>6.93</v>
      </c>
      <c r="E217" t="s">
        <v>296</v>
      </c>
      <c r="F217" s="15">
        <f t="shared" si="13"/>
        <v>16</v>
      </c>
      <c r="G217">
        <f t="shared" si="16"/>
        <v>7.0094264395211263E-4</v>
      </c>
      <c r="H217" t="str">
        <f t="shared" si="15"/>
        <v>31/05/2023</v>
      </c>
    </row>
    <row r="218" spans="1:8" x14ac:dyDescent="0.2">
      <c r="A218" s="9" t="s">
        <v>405</v>
      </c>
      <c r="B218">
        <v>629751842</v>
      </c>
      <c r="C218" s="9" t="s">
        <v>415</v>
      </c>
      <c r="D218" s="5">
        <v>135.94999999999999</v>
      </c>
      <c r="E218" t="s">
        <v>296</v>
      </c>
      <c r="F218" s="15">
        <f t="shared" si="13"/>
        <v>16</v>
      </c>
      <c r="G218">
        <f t="shared" si="16"/>
        <v>1.3750815648670955E-2</v>
      </c>
      <c r="H218" t="str">
        <f t="shared" si="15"/>
        <v>31/05/2023</v>
      </c>
    </row>
    <row r="219" spans="1:8" x14ac:dyDescent="0.2">
      <c r="A219" s="9" t="s">
        <v>405</v>
      </c>
      <c r="B219">
        <v>629993014</v>
      </c>
      <c r="C219" s="9" t="s">
        <v>405</v>
      </c>
      <c r="D219" s="5">
        <v>71.010000000000005</v>
      </c>
      <c r="E219" t="s">
        <v>296</v>
      </c>
      <c r="F219" s="15">
        <f t="shared" si="13"/>
        <v>0</v>
      </c>
      <c r="G219">
        <f t="shared" si="16"/>
        <v>0</v>
      </c>
      <c r="H219" t="str">
        <f t="shared" si="15"/>
        <v>31/05/2023</v>
      </c>
    </row>
    <row r="220" spans="1:8" x14ac:dyDescent="0.2">
      <c r="A220" s="9" t="s">
        <v>402</v>
      </c>
      <c r="B220">
        <v>6</v>
      </c>
      <c r="C220" s="9" t="s">
        <v>397</v>
      </c>
      <c r="D220" s="5">
        <v>350</v>
      </c>
      <c r="E220" t="s">
        <v>425</v>
      </c>
      <c r="F220" s="15">
        <f t="shared" si="13"/>
        <v>30</v>
      </c>
      <c r="G220">
        <f t="shared" si="16"/>
        <v>6.6377144313647038E-2</v>
      </c>
      <c r="H220" t="str">
        <f t="shared" si="15"/>
        <v>04/05/2023</v>
      </c>
    </row>
    <row r="221" spans="1:8" x14ac:dyDescent="0.2">
      <c r="A221" s="9" t="s">
        <v>405</v>
      </c>
      <c r="B221">
        <v>623</v>
      </c>
      <c r="C221" s="9" t="s">
        <v>392</v>
      </c>
      <c r="D221" s="5">
        <v>380.64</v>
      </c>
      <c r="E221" t="s">
        <v>426</v>
      </c>
      <c r="F221" s="15">
        <f t="shared" si="13"/>
        <v>33</v>
      </c>
      <c r="G221">
        <f t="shared" si="16"/>
        <v>7.9406788093432185E-2</v>
      </c>
      <c r="H221" t="str">
        <f t="shared" si="15"/>
        <v>31/05/2023</v>
      </c>
    </row>
    <row r="222" spans="1:8" x14ac:dyDescent="0.2">
      <c r="A222" s="9" t="s">
        <v>412</v>
      </c>
      <c r="B222">
        <v>2</v>
      </c>
      <c r="C222" s="9" t="s">
        <v>469</v>
      </c>
      <c r="D222" s="5">
        <v>3000</v>
      </c>
      <c r="E222" t="s">
        <v>427</v>
      </c>
      <c r="F222" s="15">
        <f t="shared" si="13"/>
        <v>30</v>
      </c>
      <c r="G222">
        <f t="shared" si="16"/>
        <v>0.56894695125983175</v>
      </c>
      <c r="H222" t="str">
        <f t="shared" si="15"/>
        <v>26/05/2023</v>
      </c>
    </row>
    <row r="223" spans="1:8" ht="15.75" x14ac:dyDescent="0.2">
      <c r="A223" s="9"/>
      <c r="C223" s="9"/>
      <c r="D223" s="10">
        <f>+SUM(D109:D222)</f>
        <v>158186.98000000004</v>
      </c>
      <c r="F223" s="8"/>
      <c r="H223" s="4">
        <f>AVERAGE(G109:G222)</f>
        <v>0.31746313372924173</v>
      </c>
    </row>
    <row r="224" spans="1:8" x14ac:dyDescent="0.2">
      <c r="A224" s="9"/>
      <c r="C224" s="9"/>
      <c r="D224" s="9"/>
      <c r="F224" s="8"/>
    </row>
    <row r="225" spans="1:8" x14ac:dyDescent="0.2">
      <c r="A225" s="9" t="s">
        <v>420</v>
      </c>
      <c r="B225" s="11">
        <v>349826134</v>
      </c>
      <c r="C225" s="9" t="s">
        <v>459</v>
      </c>
      <c r="D225" s="5">
        <v>230</v>
      </c>
      <c r="E225" t="s">
        <v>58</v>
      </c>
      <c r="F225" s="15">
        <f t="shared" ref="F225:F288" si="17">+A225-C225</f>
        <v>78</v>
      </c>
      <c r="G225">
        <f t="shared" ref="G225:G256" si="18">(D225*F225)/$D$364</f>
        <v>8.1200966825602988E-2</v>
      </c>
      <c r="H225" t="str">
        <f>+LEFT(C225,10)</f>
        <v>13/04/2023</v>
      </c>
    </row>
    <row r="226" spans="1:8" x14ac:dyDescent="0.2">
      <c r="A226" s="9" t="s">
        <v>420</v>
      </c>
      <c r="B226" s="11">
        <v>349826135</v>
      </c>
      <c r="C226" s="9" t="s">
        <v>459</v>
      </c>
      <c r="D226" s="5">
        <v>460</v>
      </c>
      <c r="E226" t="s">
        <v>58</v>
      </c>
      <c r="F226" s="15">
        <f t="shared" si="17"/>
        <v>78</v>
      </c>
      <c r="G226">
        <f t="shared" si="18"/>
        <v>0.16240193365120598</v>
      </c>
      <c r="H226" t="str">
        <f t="shared" ref="H226:H289" si="19">+LEFT(C226,10)</f>
        <v>13/04/2023</v>
      </c>
    </row>
    <row r="227" spans="1:8" x14ac:dyDescent="0.2">
      <c r="A227" s="9" t="s">
        <v>420</v>
      </c>
      <c r="B227">
        <v>106</v>
      </c>
      <c r="C227" s="9" t="s">
        <v>392</v>
      </c>
      <c r="D227" s="5">
        <v>31.5</v>
      </c>
      <c r="E227" t="s">
        <v>26</v>
      </c>
      <c r="F227" s="15">
        <f t="shared" si="17"/>
        <v>63</v>
      </c>
      <c r="G227">
        <f t="shared" si="18"/>
        <v>8.9823477516950464E-3</v>
      </c>
      <c r="H227" t="str">
        <f t="shared" si="19"/>
        <v>28/04/2023</v>
      </c>
    </row>
    <row r="228" spans="1:8" x14ac:dyDescent="0.2">
      <c r="A228" s="9" t="s">
        <v>420</v>
      </c>
      <c r="B228" s="11">
        <v>163923</v>
      </c>
      <c r="C228" s="9" t="s">
        <v>461</v>
      </c>
      <c r="D228" s="5">
        <v>345.8</v>
      </c>
      <c r="E228" t="s">
        <v>49</v>
      </c>
      <c r="F228" s="15">
        <f t="shared" si="17"/>
        <v>73</v>
      </c>
      <c r="G228">
        <f t="shared" si="18"/>
        <v>0.11425799810286658</v>
      </c>
      <c r="H228" t="str">
        <f t="shared" si="19"/>
        <v>18/04/2023</v>
      </c>
    </row>
    <row r="229" spans="1:8" x14ac:dyDescent="0.2">
      <c r="A229" s="9" t="s">
        <v>428</v>
      </c>
      <c r="B229" s="11">
        <v>201071605</v>
      </c>
      <c r="C229" s="9" t="s">
        <v>428</v>
      </c>
      <c r="D229" s="5">
        <v>336.24</v>
      </c>
      <c r="E229" t="s">
        <v>46</v>
      </c>
      <c r="F229" s="15">
        <f t="shared" si="17"/>
        <v>0</v>
      </c>
      <c r="G229">
        <f t="shared" si="18"/>
        <v>0</v>
      </c>
      <c r="H229" t="str">
        <f t="shared" si="19"/>
        <v>01/06/2023</v>
      </c>
    </row>
    <row r="230" spans="1:8" x14ac:dyDescent="0.2">
      <c r="A230" s="9" t="s">
        <v>429</v>
      </c>
      <c r="B230" s="11">
        <v>201255205</v>
      </c>
      <c r="C230" s="9" t="s">
        <v>429</v>
      </c>
      <c r="D230" s="5">
        <v>451.69</v>
      </c>
      <c r="E230" t="s">
        <v>46</v>
      </c>
      <c r="F230" s="15">
        <f t="shared" si="17"/>
        <v>0</v>
      </c>
      <c r="G230">
        <f t="shared" si="18"/>
        <v>0</v>
      </c>
      <c r="H230" t="str">
        <f t="shared" si="19"/>
        <v>23/06/2023</v>
      </c>
    </row>
    <row r="231" spans="1:8" x14ac:dyDescent="0.2">
      <c r="A231" s="9" t="s">
        <v>430</v>
      </c>
      <c r="B231" s="11">
        <v>660</v>
      </c>
      <c r="C231" s="9" t="s">
        <v>467</v>
      </c>
      <c r="D231" s="5">
        <v>53.47</v>
      </c>
      <c r="E231" t="s">
        <v>22</v>
      </c>
      <c r="F231" s="15">
        <f t="shared" si="17"/>
        <v>61</v>
      </c>
      <c r="G231">
        <f t="shared" si="18"/>
        <v>1.4763141441809615E-2</v>
      </c>
      <c r="H231" t="str">
        <f t="shared" si="19"/>
        <v>29/04/2023</v>
      </c>
    </row>
    <row r="232" spans="1:8" x14ac:dyDescent="0.2">
      <c r="A232" s="9" t="s">
        <v>420</v>
      </c>
      <c r="B232" s="11">
        <v>30</v>
      </c>
      <c r="C232" s="9" t="s">
        <v>471</v>
      </c>
      <c r="D232" s="5">
        <v>271.7</v>
      </c>
      <c r="E232" t="s">
        <v>434</v>
      </c>
      <c r="F232" s="15">
        <f t="shared" si="17"/>
        <v>32</v>
      </c>
      <c r="G232">
        <f t="shared" si="18"/>
        <v>3.9353048270263244E-2</v>
      </c>
      <c r="H232" t="str">
        <f t="shared" si="19"/>
        <v>29/05/2023</v>
      </c>
    </row>
    <row r="233" spans="1:8" x14ac:dyDescent="0.2">
      <c r="A233" s="9" t="s">
        <v>442</v>
      </c>
      <c r="B233" s="11">
        <v>702121318</v>
      </c>
      <c r="C233" s="9" t="s">
        <v>457</v>
      </c>
      <c r="D233" s="5">
        <v>318.98</v>
      </c>
      <c r="E233" t="s">
        <v>14</v>
      </c>
      <c r="F233" s="15">
        <f t="shared" si="17"/>
        <v>31</v>
      </c>
      <c r="G233">
        <f t="shared" si="18"/>
        <v>4.4757303028927317E-2</v>
      </c>
      <c r="H233" t="str">
        <f t="shared" si="19"/>
        <v>11/05/2023</v>
      </c>
    </row>
    <row r="234" spans="1:8" x14ac:dyDescent="0.2">
      <c r="A234" s="9" t="s">
        <v>442</v>
      </c>
      <c r="B234" s="11">
        <v>800087937</v>
      </c>
      <c r="C234" s="9" t="s">
        <v>457</v>
      </c>
      <c r="D234" s="5">
        <v>59.96</v>
      </c>
      <c r="E234" t="s">
        <v>14</v>
      </c>
      <c r="F234" s="15">
        <f t="shared" si="17"/>
        <v>31</v>
      </c>
      <c r="G234">
        <f t="shared" si="18"/>
        <v>8.4132167835427978E-3</v>
      </c>
      <c r="H234" t="str">
        <f t="shared" si="19"/>
        <v>11/05/2023</v>
      </c>
    </row>
    <row r="235" spans="1:8" x14ac:dyDescent="0.2">
      <c r="A235" s="9" t="s">
        <v>442</v>
      </c>
      <c r="B235" s="11">
        <v>800088022</v>
      </c>
      <c r="C235" s="9" t="s">
        <v>457</v>
      </c>
      <c r="D235" s="5">
        <v>66.62</v>
      </c>
      <c r="E235" t="s">
        <v>14</v>
      </c>
      <c r="F235" s="15">
        <f t="shared" si="17"/>
        <v>31</v>
      </c>
      <c r="G235">
        <f t="shared" si="18"/>
        <v>9.3477068398869455E-3</v>
      </c>
      <c r="H235" t="str">
        <f t="shared" si="19"/>
        <v>11/05/2023</v>
      </c>
    </row>
    <row r="236" spans="1:8" x14ac:dyDescent="0.2">
      <c r="A236" s="9" t="s">
        <v>442</v>
      </c>
      <c r="B236" s="11">
        <v>800088152</v>
      </c>
      <c r="C236" s="9" t="s">
        <v>457</v>
      </c>
      <c r="D236" s="5">
        <v>53.73</v>
      </c>
      <c r="E236" t="s">
        <v>14</v>
      </c>
      <c r="F236" s="15">
        <f t="shared" si="17"/>
        <v>31</v>
      </c>
      <c r="G236">
        <f t="shared" si="18"/>
        <v>7.5390616707764263E-3</v>
      </c>
      <c r="H236" t="str">
        <f t="shared" si="19"/>
        <v>11/05/2023</v>
      </c>
    </row>
    <row r="237" spans="1:8" x14ac:dyDescent="0.2">
      <c r="A237" s="9" t="s">
        <v>442</v>
      </c>
      <c r="B237">
        <v>800088212</v>
      </c>
      <c r="C237" s="9" t="s">
        <v>457</v>
      </c>
      <c r="D237" s="5">
        <v>89.17</v>
      </c>
      <c r="E237" t="s">
        <v>14</v>
      </c>
      <c r="F237" s="15">
        <f t="shared" si="17"/>
        <v>31</v>
      </c>
      <c r="G237">
        <f t="shared" si="18"/>
        <v>1.2511783532163298E-2</v>
      </c>
      <c r="H237" t="str">
        <f t="shared" si="19"/>
        <v>11/05/2023</v>
      </c>
    </row>
    <row r="238" spans="1:8" x14ac:dyDescent="0.2">
      <c r="A238" s="9" t="s">
        <v>442</v>
      </c>
      <c r="B238">
        <v>800088675</v>
      </c>
      <c r="C238" s="9" t="s">
        <v>457</v>
      </c>
      <c r="D238" s="5">
        <v>116.4</v>
      </c>
      <c r="E238" t="s">
        <v>14</v>
      </c>
      <c r="F238" s="15">
        <f t="shared" si="17"/>
        <v>31</v>
      </c>
      <c r="G238">
        <f t="shared" si="18"/>
        <v>1.6332528912681485E-2</v>
      </c>
      <c r="H238" t="str">
        <f t="shared" si="19"/>
        <v>11/05/2023</v>
      </c>
    </row>
    <row r="239" spans="1:8" x14ac:dyDescent="0.2">
      <c r="A239" s="9" t="s">
        <v>442</v>
      </c>
      <c r="B239" s="11">
        <v>800088732</v>
      </c>
      <c r="C239" s="9" t="s">
        <v>457</v>
      </c>
      <c r="D239" s="5">
        <v>122.92</v>
      </c>
      <c r="E239" t="s">
        <v>14</v>
      </c>
      <c r="F239" s="15">
        <f t="shared" si="17"/>
        <v>31</v>
      </c>
      <c r="G239">
        <f t="shared" si="18"/>
        <v>1.7247375033907286E-2</v>
      </c>
      <c r="H239" t="str">
        <f t="shared" si="19"/>
        <v>11/05/2023</v>
      </c>
    </row>
    <row r="240" spans="1:8" x14ac:dyDescent="0.2">
      <c r="A240" s="9" t="s">
        <v>442</v>
      </c>
      <c r="B240">
        <v>800088737</v>
      </c>
      <c r="C240" s="9" t="s">
        <v>457</v>
      </c>
      <c r="D240" s="5">
        <v>58.7</v>
      </c>
      <c r="E240" t="s">
        <v>14</v>
      </c>
      <c r="F240" s="15">
        <f t="shared" si="17"/>
        <v>31</v>
      </c>
      <c r="G240">
        <f t="shared" si="18"/>
        <v>8.2364213674776896E-3</v>
      </c>
      <c r="H240" t="str">
        <f t="shared" si="19"/>
        <v>11/05/2023</v>
      </c>
    </row>
    <row r="241" spans="1:8" x14ac:dyDescent="0.2">
      <c r="A241" s="9" t="s">
        <v>420</v>
      </c>
      <c r="B241" s="11">
        <v>74336211</v>
      </c>
      <c r="C241" s="9" t="s">
        <v>341</v>
      </c>
      <c r="D241" s="5">
        <v>2954</v>
      </c>
      <c r="E241" t="s">
        <v>435</v>
      </c>
      <c r="F241" s="15">
        <f t="shared" si="17"/>
        <v>91</v>
      </c>
      <c r="G241">
        <f t="shared" si="18"/>
        <v>1.2167199942172597</v>
      </c>
      <c r="H241" t="str">
        <f t="shared" si="19"/>
        <v>31/03/2023</v>
      </c>
    </row>
    <row r="242" spans="1:8" x14ac:dyDescent="0.2">
      <c r="A242" s="9" t="s">
        <v>420</v>
      </c>
      <c r="B242" s="11">
        <v>1010000144</v>
      </c>
      <c r="C242" s="9" t="s">
        <v>398</v>
      </c>
      <c r="D242" s="5">
        <v>242.5</v>
      </c>
      <c r="E242" t="s">
        <v>128</v>
      </c>
      <c r="F242" s="15">
        <f t="shared" si="17"/>
        <v>70</v>
      </c>
      <c r="G242">
        <f t="shared" si="18"/>
        <v>7.6833133325786548E-2</v>
      </c>
      <c r="H242" t="str">
        <f t="shared" si="19"/>
        <v>21/04/2023</v>
      </c>
    </row>
    <row r="243" spans="1:8" x14ac:dyDescent="0.2">
      <c r="A243" s="9" t="s">
        <v>420</v>
      </c>
      <c r="B243" s="11">
        <v>16123</v>
      </c>
      <c r="C243" s="9" t="s">
        <v>467</v>
      </c>
      <c r="D243" s="5">
        <v>50</v>
      </c>
      <c r="E243" t="s">
        <v>436</v>
      </c>
      <c r="F243" s="15">
        <f t="shared" si="17"/>
        <v>62</v>
      </c>
      <c r="G243">
        <f t="shared" si="18"/>
        <v>1.403138222738959E-2</v>
      </c>
      <c r="H243" t="str">
        <f t="shared" si="19"/>
        <v>29/04/2023</v>
      </c>
    </row>
    <row r="244" spans="1:8" x14ac:dyDescent="0.2">
      <c r="A244" s="9" t="s">
        <v>420</v>
      </c>
      <c r="B244" s="11">
        <v>31024110</v>
      </c>
      <c r="C244" s="9" t="s">
        <v>390</v>
      </c>
      <c r="D244" s="5">
        <v>261.52999999999997</v>
      </c>
      <c r="E244" t="s">
        <v>34</v>
      </c>
      <c r="F244" s="15">
        <f t="shared" si="17"/>
        <v>61</v>
      </c>
      <c r="G244">
        <f t="shared" si="18"/>
        <v>7.2208797106348754E-2</v>
      </c>
      <c r="H244" t="str">
        <f t="shared" si="19"/>
        <v>30/04/2023</v>
      </c>
    </row>
    <row r="245" spans="1:8" x14ac:dyDescent="0.2">
      <c r="A245" s="9" t="s">
        <v>420</v>
      </c>
      <c r="B245" s="11">
        <v>900013901</v>
      </c>
      <c r="C245" s="9" t="s">
        <v>413</v>
      </c>
      <c r="D245" s="5">
        <v>39.01</v>
      </c>
      <c r="E245" t="s">
        <v>75</v>
      </c>
      <c r="F245" s="15">
        <f t="shared" si="17"/>
        <v>31</v>
      </c>
      <c r="G245">
        <f t="shared" si="18"/>
        <v>5.4736422069046791E-3</v>
      </c>
      <c r="H245" t="str">
        <f t="shared" si="19"/>
        <v>30/05/2023</v>
      </c>
    </row>
    <row r="246" spans="1:8" x14ac:dyDescent="0.2">
      <c r="A246" s="9" t="s">
        <v>420</v>
      </c>
      <c r="B246" s="11">
        <v>2612023</v>
      </c>
      <c r="C246" s="9" t="s">
        <v>392</v>
      </c>
      <c r="D246" s="5">
        <v>1426.6</v>
      </c>
      <c r="E246" t="s">
        <v>115</v>
      </c>
      <c r="F246" s="15">
        <f t="shared" si="17"/>
        <v>63</v>
      </c>
      <c r="G246">
        <f t="shared" si="18"/>
        <v>0.40680054928787779</v>
      </c>
      <c r="H246" t="str">
        <f t="shared" si="19"/>
        <v>28/04/2023</v>
      </c>
    </row>
    <row r="247" spans="1:8" x14ac:dyDescent="0.2">
      <c r="A247" s="9" t="s">
        <v>420</v>
      </c>
      <c r="B247">
        <v>2622023</v>
      </c>
      <c r="C247" s="9" t="s">
        <v>392</v>
      </c>
      <c r="D247" s="5">
        <v>311.02999999999997</v>
      </c>
      <c r="E247" t="s">
        <v>115</v>
      </c>
      <c r="F247" s="15">
        <f t="shared" si="17"/>
        <v>63</v>
      </c>
      <c r="G247">
        <f t="shared" si="18"/>
        <v>8.8691416546339996E-2</v>
      </c>
      <c r="H247" t="str">
        <f t="shared" si="19"/>
        <v>28/04/2023</v>
      </c>
    </row>
    <row r="248" spans="1:8" x14ac:dyDescent="0.2">
      <c r="A248" s="9" t="s">
        <v>420</v>
      </c>
      <c r="B248">
        <v>1068</v>
      </c>
      <c r="C248" s="9" t="s">
        <v>469</v>
      </c>
      <c r="D248" s="5">
        <v>150</v>
      </c>
      <c r="E248" t="s">
        <v>57</v>
      </c>
      <c r="F248" s="15">
        <f t="shared" si="17"/>
        <v>65</v>
      </c>
      <c r="G248">
        <f t="shared" si="18"/>
        <v>4.4130960231305971E-2</v>
      </c>
      <c r="H248" t="str">
        <f t="shared" si="19"/>
        <v>26/04/2023</v>
      </c>
    </row>
    <row r="249" spans="1:8" x14ac:dyDescent="0.2">
      <c r="A249" s="9" t="s">
        <v>420</v>
      </c>
      <c r="B249" s="11">
        <v>1139</v>
      </c>
      <c r="C249" s="9" t="s">
        <v>390</v>
      </c>
      <c r="D249" s="5">
        <v>101.3</v>
      </c>
      <c r="E249" t="s">
        <v>57</v>
      </c>
      <c r="F249" s="15">
        <f t="shared" si="17"/>
        <v>61</v>
      </c>
      <c r="G249">
        <f t="shared" si="18"/>
        <v>2.7969071031518869E-2</v>
      </c>
      <c r="H249" t="str">
        <f t="shared" si="19"/>
        <v>30/04/2023</v>
      </c>
    </row>
    <row r="250" spans="1:8" x14ac:dyDescent="0.2">
      <c r="A250" s="9" t="s">
        <v>420</v>
      </c>
      <c r="B250" s="11">
        <v>1152</v>
      </c>
      <c r="C250" s="9" t="s">
        <v>390</v>
      </c>
      <c r="D250" s="5">
        <v>237.5</v>
      </c>
      <c r="E250" t="s">
        <v>57</v>
      </c>
      <c r="F250" s="15">
        <f t="shared" si="17"/>
        <v>61</v>
      </c>
      <c r="G250">
        <f t="shared" si="18"/>
        <v>6.5574080651389255E-2</v>
      </c>
      <c r="H250" t="str">
        <f t="shared" si="19"/>
        <v>30/04/2023</v>
      </c>
    </row>
    <row r="251" spans="1:8" x14ac:dyDescent="0.2">
      <c r="A251" s="9" t="s">
        <v>420</v>
      </c>
      <c r="B251">
        <v>1153</v>
      </c>
      <c r="C251" s="9" t="s">
        <v>390</v>
      </c>
      <c r="D251" s="5">
        <v>9765</v>
      </c>
      <c r="E251" t="s">
        <v>57</v>
      </c>
      <c r="F251" s="15">
        <f t="shared" si="17"/>
        <v>61</v>
      </c>
      <c r="G251">
        <f t="shared" si="18"/>
        <v>2.6961300949929097</v>
      </c>
      <c r="H251" t="str">
        <f t="shared" si="19"/>
        <v>30/04/2023</v>
      </c>
    </row>
    <row r="252" spans="1:8" x14ac:dyDescent="0.2">
      <c r="A252" s="9" t="s">
        <v>431</v>
      </c>
      <c r="B252">
        <v>220230005758600</v>
      </c>
      <c r="C252" s="9" t="s">
        <v>472</v>
      </c>
      <c r="D252" s="5">
        <v>3632</v>
      </c>
      <c r="E252" t="s">
        <v>54</v>
      </c>
      <c r="F252" s="15">
        <f t="shared" si="17"/>
        <v>33</v>
      </c>
      <c r="G252">
        <f t="shared" si="18"/>
        <v>0.5424984994341957</v>
      </c>
      <c r="H252" t="str">
        <f t="shared" si="19"/>
        <v>10/05/2023</v>
      </c>
    </row>
    <row r="253" spans="1:8" x14ac:dyDescent="0.2">
      <c r="A253" s="9" t="s">
        <v>420</v>
      </c>
      <c r="B253" s="11">
        <v>29</v>
      </c>
      <c r="C253" s="9" t="s">
        <v>459</v>
      </c>
      <c r="D253" s="5">
        <v>1301</v>
      </c>
      <c r="E253" t="s">
        <v>56</v>
      </c>
      <c r="F253" s="15">
        <f t="shared" si="17"/>
        <v>78</v>
      </c>
      <c r="G253">
        <f t="shared" si="18"/>
        <v>0.45931503408743252</v>
      </c>
      <c r="H253" t="str">
        <f t="shared" si="19"/>
        <v>13/04/2023</v>
      </c>
    </row>
    <row r="254" spans="1:8" x14ac:dyDescent="0.2">
      <c r="A254" s="9" t="s">
        <v>420</v>
      </c>
      <c r="B254" s="11">
        <v>900021196</v>
      </c>
      <c r="C254" s="9" t="s">
        <v>420</v>
      </c>
      <c r="D254" s="5">
        <v>1.5</v>
      </c>
      <c r="E254" t="s">
        <v>51</v>
      </c>
      <c r="F254" s="15">
        <f t="shared" si="17"/>
        <v>0</v>
      </c>
      <c r="G254">
        <f t="shared" si="18"/>
        <v>0</v>
      </c>
      <c r="H254" t="str">
        <f t="shared" si="19"/>
        <v>30/06/2023</v>
      </c>
    </row>
    <row r="255" spans="1:8" x14ac:dyDescent="0.2">
      <c r="A255" s="9" t="s">
        <v>420</v>
      </c>
      <c r="B255" s="11">
        <v>2041230000687</v>
      </c>
      <c r="C255" s="9" t="s">
        <v>396</v>
      </c>
      <c r="D255" s="5">
        <v>372.45</v>
      </c>
      <c r="E255" t="s">
        <v>47</v>
      </c>
      <c r="F255" s="15">
        <f t="shared" si="17"/>
        <v>77</v>
      </c>
      <c r="G255">
        <f t="shared" si="18"/>
        <v>0.12980680642436337</v>
      </c>
      <c r="H255" t="str">
        <f t="shared" si="19"/>
        <v>14/04/2023</v>
      </c>
    </row>
    <row r="256" spans="1:8" x14ac:dyDescent="0.2">
      <c r="A256" s="9" t="s">
        <v>420</v>
      </c>
      <c r="B256" s="11">
        <v>2023014800294</v>
      </c>
      <c r="C256" s="9" t="s">
        <v>405</v>
      </c>
      <c r="D256" s="5">
        <v>5872.56</v>
      </c>
      <c r="E256" t="s">
        <v>42</v>
      </c>
      <c r="F256" s="15">
        <f t="shared" si="17"/>
        <v>30</v>
      </c>
      <c r="G256">
        <f t="shared" si="18"/>
        <v>0.79742065174140986</v>
      </c>
      <c r="H256" t="str">
        <f t="shared" si="19"/>
        <v>31/05/2023</v>
      </c>
    </row>
    <row r="257" spans="1:8" x14ac:dyDescent="0.2">
      <c r="A257" s="9" t="s">
        <v>420</v>
      </c>
      <c r="B257" s="11">
        <v>2023014800332</v>
      </c>
      <c r="C257" s="9" t="s">
        <v>405</v>
      </c>
      <c r="D257" s="5">
        <v>417.91</v>
      </c>
      <c r="E257" t="s">
        <v>42</v>
      </c>
      <c r="F257" s="15">
        <f t="shared" si="17"/>
        <v>30</v>
      </c>
      <c r="G257">
        <f t="shared" ref="G257:G288" si="20">(D257*F257)/$D$364</f>
        <v>5.674698335466178E-2</v>
      </c>
      <c r="H257" t="str">
        <f t="shared" si="19"/>
        <v>31/05/2023</v>
      </c>
    </row>
    <row r="258" spans="1:8" x14ac:dyDescent="0.2">
      <c r="A258" s="9" t="s">
        <v>420</v>
      </c>
      <c r="B258" s="11">
        <v>190</v>
      </c>
      <c r="C258" s="9" t="s">
        <v>405</v>
      </c>
      <c r="D258" s="5">
        <v>1365</v>
      </c>
      <c r="E258" t="s">
        <v>21</v>
      </c>
      <c r="F258" s="15">
        <f t="shared" si="17"/>
        <v>30</v>
      </c>
      <c r="G258">
        <f t="shared" si="20"/>
        <v>0.18535003297148506</v>
      </c>
      <c r="H258" t="str">
        <f t="shared" si="19"/>
        <v>31/05/2023</v>
      </c>
    </row>
    <row r="259" spans="1:8" x14ac:dyDescent="0.2">
      <c r="A259" s="9" t="s">
        <v>420</v>
      </c>
      <c r="B259">
        <v>219</v>
      </c>
      <c r="C259" s="9" t="s">
        <v>405</v>
      </c>
      <c r="D259" s="5">
        <v>882</v>
      </c>
      <c r="E259" t="s">
        <v>21</v>
      </c>
      <c r="F259" s="15">
        <f t="shared" si="17"/>
        <v>30</v>
      </c>
      <c r="G259">
        <f t="shared" si="20"/>
        <v>0.11976463668926728</v>
      </c>
      <c r="H259" t="str">
        <f t="shared" si="19"/>
        <v>31/05/2023</v>
      </c>
    </row>
    <row r="260" spans="1:8" x14ac:dyDescent="0.2">
      <c r="A260" s="9" t="s">
        <v>420</v>
      </c>
      <c r="B260" s="11">
        <v>11898</v>
      </c>
      <c r="C260" s="9" t="s">
        <v>390</v>
      </c>
      <c r="D260" s="5">
        <v>47.25</v>
      </c>
      <c r="E260" t="s">
        <v>33</v>
      </c>
      <c r="F260" s="15">
        <f t="shared" si="17"/>
        <v>61</v>
      </c>
      <c r="G260">
        <f t="shared" si="20"/>
        <v>1.3045790782223756E-2</v>
      </c>
      <c r="H260" t="str">
        <f t="shared" si="19"/>
        <v>30/04/2023</v>
      </c>
    </row>
    <row r="261" spans="1:8" x14ac:dyDescent="0.2">
      <c r="A261" s="9" t="s">
        <v>421</v>
      </c>
      <c r="B261" s="11">
        <v>6839219</v>
      </c>
      <c r="C261" s="9" t="s">
        <v>415</v>
      </c>
      <c r="D261" s="5">
        <v>71.13</v>
      </c>
      <c r="E261" t="s">
        <v>16</v>
      </c>
      <c r="F261" s="15">
        <f t="shared" si="17"/>
        <v>31</v>
      </c>
      <c r="G261">
        <f t="shared" si="20"/>
        <v>9.9805221783422146E-3</v>
      </c>
      <c r="H261" t="str">
        <f t="shared" si="19"/>
        <v>15/05/2023</v>
      </c>
    </row>
    <row r="262" spans="1:8" x14ac:dyDescent="0.2">
      <c r="A262" s="9" t="s">
        <v>420</v>
      </c>
      <c r="B262" s="11">
        <v>6922343</v>
      </c>
      <c r="C262" s="9" t="s">
        <v>405</v>
      </c>
      <c r="D262" s="5">
        <v>60.34</v>
      </c>
      <c r="E262" t="s">
        <v>16</v>
      </c>
      <c r="F262" s="15">
        <f t="shared" si="17"/>
        <v>30</v>
      </c>
      <c r="G262">
        <f t="shared" si="20"/>
        <v>8.1934219703292382E-3</v>
      </c>
      <c r="H262" t="str">
        <f t="shared" si="19"/>
        <v>31/05/2023</v>
      </c>
    </row>
    <row r="263" spans="1:8" x14ac:dyDescent="0.2">
      <c r="A263" s="9" t="s">
        <v>420</v>
      </c>
      <c r="B263" s="11">
        <v>133</v>
      </c>
      <c r="C263" s="9" t="s">
        <v>392</v>
      </c>
      <c r="D263" s="5">
        <v>1617.21</v>
      </c>
      <c r="E263" t="s">
        <v>25</v>
      </c>
      <c r="F263" s="15">
        <f t="shared" si="17"/>
        <v>63</v>
      </c>
      <c r="G263">
        <f t="shared" si="20"/>
        <v>0.46115373357202361</v>
      </c>
      <c r="H263" t="str">
        <f t="shared" si="19"/>
        <v>28/04/2023</v>
      </c>
    </row>
    <row r="264" spans="1:8" x14ac:dyDescent="0.2">
      <c r="A264" s="9" t="s">
        <v>432</v>
      </c>
      <c r="B264" s="11">
        <v>223</v>
      </c>
      <c r="C264" s="9" t="s">
        <v>432</v>
      </c>
      <c r="D264" s="5">
        <v>21491</v>
      </c>
      <c r="E264" t="s">
        <v>13</v>
      </c>
      <c r="F264" s="15">
        <f t="shared" si="17"/>
        <v>0</v>
      </c>
      <c r="G264">
        <f t="shared" si="20"/>
        <v>0</v>
      </c>
      <c r="H264" t="str">
        <f t="shared" si="19"/>
        <v>02/06/2023</v>
      </c>
    </row>
    <row r="265" spans="1:8" x14ac:dyDescent="0.2">
      <c r="A265" s="9" t="s">
        <v>420</v>
      </c>
      <c r="B265" s="11">
        <v>684</v>
      </c>
      <c r="C265" s="9" t="s">
        <v>405</v>
      </c>
      <c r="D265" s="5">
        <v>47.91</v>
      </c>
      <c r="E265" t="s">
        <v>437</v>
      </c>
      <c r="F265" s="15">
        <f t="shared" si="17"/>
        <v>30</v>
      </c>
      <c r="G265">
        <f t="shared" si="20"/>
        <v>6.5055824759442122E-3</v>
      </c>
      <c r="H265" t="str">
        <f t="shared" si="19"/>
        <v>31/05/2023</v>
      </c>
    </row>
    <row r="266" spans="1:8" x14ac:dyDescent="0.2">
      <c r="A266" s="9" t="s">
        <v>420</v>
      </c>
      <c r="B266" s="11">
        <v>48023</v>
      </c>
      <c r="C266" s="9" t="s">
        <v>394</v>
      </c>
      <c r="D266" s="5">
        <v>1200</v>
      </c>
      <c r="E266" t="s">
        <v>438</v>
      </c>
      <c r="F266" s="15">
        <f t="shared" si="17"/>
        <v>79</v>
      </c>
      <c r="G266">
        <f t="shared" si="20"/>
        <v>0.42908872101823647</v>
      </c>
      <c r="H266" t="str">
        <f t="shared" si="19"/>
        <v>12/04/2023</v>
      </c>
    </row>
    <row r="267" spans="1:8" x14ac:dyDescent="0.2">
      <c r="A267" s="9" t="s">
        <v>431</v>
      </c>
      <c r="B267" s="11">
        <v>32</v>
      </c>
      <c r="C267" s="9" t="s">
        <v>431</v>
      </c>
      <c r="D267" s="5">
        <v>418.08</v>
      </c>
      <c r="E267" t="s">
        <v>109</v>
      </c>
      <c r="F267" s="15">
        <f t="shared" si="17"/>
        <v>0</v>
      </c>
      <c r="G267">
        <f t="shared" si="20"/>
        <v>0</v>
      </c>
      <c r="H267" t="str">
        <f t="shared" si="19"/>
        <v>12/06/2023</v>
      </c>
    </row>
    <row r="268" spans="1:8" x14ac:dyDescent="0.2">
      <c r="A268" s="9" t="s">
        <v>420</v>
      </c>
      <c r="B268" s="11">
        <v>2324501112</v>
      </c>
      <c r="C268" s="9" t="s">
        <v>421</v>
      </c>
      <c r="D268" s="5">
        <v>21.26</v>
      </c>
      <c r="E268" t="s">
        <v>77</v>
      </c>
      <c r="F268" s="15">
        <f t="shared" si="17"/>
        <v>15</v>
      </c>
      <c r="G268">
        <f t="shared" si="20"/>
        <v>1.4434218684885615E-3</v>
      </c>
      <c r="H268" t="str">
        <f t="shared" si="19"/>
        <v>15/06/2023</v>
      </c>
    </row>
    <row r="269" spans="1:8" x14ac:dyDescent="0.2">
      <c r="A269" s="9" t="s">
        <v>420</v>
      </c>
      <c r="B269" s="11">
        <v>2324548579</v>
      </c>
      <c r="C269" s="9" t="s">
        <v>421</v>
      </c>
      <c r="D269" s="5">
        <v>409.61</v>
      </c>
      <c r="E269" t="s">
        <v>77</v>
      </c>
      <c r="F269" s="15">
        <f t="shared" si="17"/>
        <v>15</v>
      </c>
      <c r="G269">
        <f t="shared" si="20"/>
        <v>2.78099732620696E-2</v>
      </c>
      <c r="H269" t="str">
        <f t="shared" si="19"/>
        <v>15/06/2023</v>
      </c>
    </row>
    <row r="270" spans="1:8" x14ac:dyDescent="0.2">
      <c r="A270" s="9" t="s">
        <v>420</v>
      </c>
      <c r="B270" s="11">
        <v>2324977715</v>
      </c>
      <c r="C270" s="9" t="s">
        <v>429</v>
      </c>
      <c r="D270" s="5">
        <v>70.819999999999993</v>
      </c>
      <c r="E270" t="s">
        <v>77</v>
      </c>
      <c r="F270" s="15">
        <f t="shared" si="17"/>
        <v>7</v>
      </c>
      <c r="G270">
        <f t="shared" si="20"/>
        <v>2.2438443307761661E-3</v>
      </c>
      <c r="H270" t="str">
        <f t="shared" si="19"/>
        <v>23/06/2023</v>
      </c>
    </row>
    <row r="271" spans="1:8" x14ac:dyDescent="0.2">
      <c r="A271" s="9" t="s">
        <v>420</v>
      </c>
      <c r="B271" s="11">
        <v>236387431</v>
      </c>
      <c r="C271" s="9" t="s">
        <v>473</v>
      </c>
      <c r="D271" s="5">
        <v>300.63</v>
      </c>
      <c r="E271" t="s">
        <v>77</v>
      </c>
      <c r="F271" s="15">
        <f t="shared" si="17"/>
        <v>17</v>
      </c>
      <c r="G271">
        <f t="shared" si="20"/>
        <v>2.3132363052691049E-2</v>
      </c>
      <c r="H271" t="str">
        <f t="shared" si="19"/>
        <v>13/06/2023</v>
      </c>
    </row>
    <row r="272" spans="1:8" x14ac:dyDescent="0.2">
      <c r="A272" s="9" t="s">
        <v>420</v>
      </c>
      <c r="B272" s="11">
        <v>236387530</v>
      </c>
      <c r="C272" s="9" t="s">
        <v>473</v>
      </c>
      <c r="D272" s="5">
        <v>40.65</v>
      </c>
      <c r="E272" t="s">
        <v>77</v>
      </c>
      <c r="F272" s="15">
        <f t="shared" si="17"/>
        <v>17</v>
      </c>
      <c r="G272">
        <f t="shared" si="20"/>
        <v>3.1278666736250242E-3</v>
      </c>
      <c r="H272" t="str">
        <f t="shared" si="19"/>
        <v>13/06/2023</v>
      </c>
    </row>
    <row r="273" spans="1:8" x14ac:dyDescent="0.2">
      <c r="A273" s="9" t="s">
        <v>420</v>
      </c>
      <c r="B273" s="11">
        <v>236397096</v>
      </c>
      <c r="C273" s="9" t="s">
        <v>474</v>
      </c>
      <c r="D273" s="5">
        <v>78.819999999999993</v>
      </c>
      <c r="E273" t="s">
        <v>77</v>
      </c>
      <c r="F273" s="15">
        <f t="shared" si="17"/>
        <v>13</v>
      </c>
      <c r="G273">
        <f t="shared" si="20"/>
        <v>4.6378697139087145E-3</v>
      </c>
      <c r="H273" t="str">
        <f t="shared" si="19"/>
        <v>17/06/2023</v>
      </c>
    </row>
    <row r="274" spans="1:8" x14ac:dyDescent="0.2">
      <c r="A274" s="9" t="s">
        <v>420</v>
      </c>
      <c r="B274" s="11">
        <v>1605</v>
      </c>
      <c r="C274" s="9" t="s">
        <v>401</v>
      </c>
      <c r="D274" s="5">
        <v>136.34</v>
      </c>
      <c r="E274" t="s">
        <v>30</v>
      </c>
      <c r="F274" s="15">
        <f t="shared" si="17"/>
        <v>59</v>
      </c>
      <c r="G274">
        <f t="shared" si="20"/>
        <v>3.6409445329050168E-2</v>
      </c>
      <c r="H274" t="str">
        <f t="shared" si="19"/>
        <v>02/05/2023</v>
      </c>
    </row>
    <row r="275" spans="1:8" x14ac:dyDescent="0.2">
      <c r="A275" s="9" t="s">
        <v>420</v>
      </c>
      <c r="B275" s="11">
        <v>1705</v>
      </c>
      <c r="C275" s="9" t="s">
        <v>475</v>
      </c>
      <c r="D275" s="5">
        <v>218.47</v>
      </c>
      <c r="E275" t="s">
        <v>30</v>
      </c>
      <c r="F275" s="15">
        <f t="shared" si="17"/>
        <v>52</v>
      </c>
      <c r="G275">
        <f t="shared" si="20"/>
        <v>5.1420218035911548E-2</v>
      </c>
      <c r="H275" t="str">
        <f t="shared" si="19"/>
        <v>09/05/2023</v>
      </c>
    </row>
    <row r="276" spans="1:8" x14ac:dyDescent="0.2">
      <c r="A276" s="9" t="s">
        <v>420</v>
      </c>
      <c r="B276" s="11">
        <v>1805</v>
      </c>
      <c r="C276" s="9" t="s">
        <v>476</v>
      </c>
      <c r="D276" s="5">
        <v>125.29</v>
      </c>
      <c r="E276" t="s">
        <v>30</v>
      </c>
      <c r="F276" s="15">
        <f t="shared" si="17"/>
        <v>45</v>
      </c>
      <c r="G276">
        <f t="shared" si="20"/>
        <v>2.5519236957139962E-2</v>
      </c>
      <c r="H276" t="str">
        <f t="shared" si="19"/>
        <v>16/05/2023</v>
      </c>
    </row>
    <row r="277" spans="1:8" x14ac:dyDescent="0.2">
      <c r="A277" s="9" t="s">
        <v>420</v>
      </c>
      <c r="B277" s="11">
        <v>1905</v>
      </c>
      <c r="C277" s="9" t="s">
        <v>477</v>
      </c>
      <c r="D277" s="5">
        <v>385.61</v>
      </c>
      <c r="E277" t="s">
        <v>30</v>
      </c>
      <c r="F277" s="15">
        <f t="shared" si="17"/>
        <v>38</v>
      </c>
      <c r="G277">
        <f t="shared" si="20"/>
        <v>6.6323990137658259E-2</v>
      </c>
      <c r="H277" t="str">
        <f t="shared" si="19"/>
        <v>23/05/2023</v>
      </c>
    </row>
    <row r="278" spans="1:8" x14ac:dyDescent="0.2">
      <c r="A278" s="9" t="s">
        <v>420</v>
      </c>
      <c r="B278">
        <v>2005</v>
      </c>
      <c r="C278" s="9" t="s">
        <v>413</v>
      </c>
      <c r="D278" s="5">
        <v>345.06</v>
      </c>
      <c r="E278" t="s">
        <v>30</v>
      </c>
      <c r="F278" s="15">
        <f t="shared" si="17"/>
        <v>31</v>
      </c>
      <c r="G278">
        <f t="shared" si="20"/>
        <v>4.841668751383052E-2</v>
      </c>
      <c r="H278" t="str">
        <f t="shared" si="19"/>
        <v>30/05/2023</v>
      </c>
    </row>
    <row r="279" spans="1:8" x14ac:dyDescent="0.2">
      <c r="A279" s="9" t="s">
        <v>420</v>
      </c>
      <c r="B279">
        <v>2100318456</v>
      </c>
      <c r="C279" s="9" t="s">
        <v>405</v>
      </c>
      <c r="D279" s="5">
        <v>207.38</v>
      </c>
      <c r="E279" t="s">
        <v>44</v>
      </c>
      <c r="F279" s="15">
        <f t="shared" si="17"/>
        <v>30</v>
      </c>
      <c r="G279">
        <f t="shared" si="20"/>
        <v>2.8159626254671482E-2</v>
      </c>
      <c r="H279" t="str">
        <f t="shared" si="19"/>
        <v>31/05/2023</v>
      </c>
    </row>
    <row r="280" spans="1:8" x14ac:dyDescent="0.2">
      <c r="A280" s="9" t="s">
        <v>420</v>
      </c>
      <c r="B280" s="11">
        <v>1157</v>
      </c>
      <c r="C280" s="9" t="s">
        <v>420</v>
      </c>
      <c r="D280" s="5">
        <v>95.99</v>
      </c>
      <c r="E280" t="s">
        <v>92</v>
      </c>
      <c r="F280" s="15">
        <f t="shared" si="17"/>
        <v>0</v>
      </c>
      <c r="G280">
        <f t="shared" si="20"/>
        <v>0</v>
      </c>
      <c r="H280" t="str">
        <f t="shared" si="19"/>
        <v>30/06/2023</v>
      </c>
    </row>
    <row r="281" spans="1:8" x14ac:dyDescent="0.2">
      <c r="A281" s="9" t="s">
        <v>420</v>
      </c>
      <c r="B281" s="11">
        <v>220206537</v>
      </c>
      <c r="C281" s="9" t="s">
        <v>405</v>
      </c>
      <c r="D281" s="5">
        <v>1704.41</v>
      </c>
      <c r="E281" t="s">
        <v>23</v>
      </c>
      <c r="F281" s="15">
        <f t="shared" si="17"/>
        <v>30</v>
      </c>
      <c r="G281">
        <f t="shared" si="20"/>
        <v>0.2314376920856622</v>
      </c>
      <c r="H281" t="str">
        <f t="shared" si="19"/>
        <v>31/05/2023</v>
      </c>
    </row>
    <row r="282" spans="1:8" x14ac:dyDescent="0.2">
      <c r="A282" s="9" t="s">
        <v>420</v>
      </c>
      <c r="B282" s="11">
        <v>167</v>
      </c>
      <c r="C282" s="9" t="s">
        <v>420</v>
      </c>
      <c r="D282" s="5">
        <v>30.23</v>
      </c>
      <c r="E282" t="s">
        <v>107</v>
      </c>
      <c r="F282" s="15">
        <f t="shared" si="17"/>
        <v>0</v>
      </c>
      <c r="G282">
        <f t="shared" si="20"/>
        <v>0</v>
      </c>
      <c r="H282" t="str">
        <f t="shared" si="19"/>
        <v>30/06/2023</v>
      </c>
    </row>
    <row r="283" spans="1:8" x14ac:dyDescent="0.2">
      <c r="A283" s="9" t="s">
        <v>420</v>
      </c>
      <c r="B283" s="11">
        <v>61812023</v>
      </c>
      <c r="C283" s="9" t="s">
        <v>415</v>
      </c>
      <c r="D283" s="5">
        <v>999.93</v>
      </c>
      <c r="E283" t="s">
        <v>35</v>
      </c>
      <c r="F283" s="15">
        <f t="shared" si="17"/>
        <v>46</v>
      </c>
      <c r="G283">
        <f t="shared" si="20"/>
        <v>0.20819303271262868</v>
      </c>
      <c r="H283" t="str">
        <f t="shared" si="19"/>
        <v>15/05/2023</v>
      </c>
    </row>
    <row r="284" spans="1:8" x14ac:dyDescent="0.2">
      <c r="A284" s="9" t="s">
        <v>420</v>
      </c>
      <c r="B284" s="11">
        <v>56</v>
      </c>
      <c r="C284" s="9" t="s">
        <v>390</v>
      </c>
      <c r="D284" s="5">
        <v>105</v>
      </c>
      <c r="E284" t="s">
        <v>106</v>
      </c>
      <c r="F284" s="15">
        <f t="shared" si="17"/>
        <v>61</v>
      </c>
      <c r="G284">
        <f t="shared" si="20"/>
        <v>2.8990646182719459E-2</v>
      </c>
      <c r="H284" t="str">
        <f t="shared" si="19"/>
        <v>30/04/2023</v>
      </c>
    </row>
    <row r="285" spans="1:8" x14ac:dyDescent="0.2">
      <c r="A285" s="9" t="s">
        <v>420</v>
      </c>
      <c r="B285" s="11">
        <v>24</v>
      </c>
      <c r="C285" s="9" t="s">
        <v>390</v>
      </c>
      <c r="D285" s="5">
        <v>480</v>
      </c>
      <c r="E285" t="s">
        <v>96</v>
      </c>
      <c r="F285" s="15">
        <f t="shared" si="17"/>
        <v>61</v>
      </c>
      <c r="G285">
        <f t="shared" si="20"/>
        <v>0.13252866826386039</v>
      </c>
      <c r="H285" t="str">
        <f t="shared" si="19"/>
        <v>30/04/2023</v>
      </c>
    </row>
    <row r="286" spans="1:8" x14ac:dyDescent="0.2">
      <c r="A286" s="9" t="s">
        <v>420</v>
      </c>
      <c r="B286">
        <v>25</v>
      </c>
      <c r="C286" s="9" t="s">
        <v>390</v>
      </c>
      <c r="D286" s="5">
        <v>3350</v>
      </c>
      <c r="E286" t="s">
        <v>96</v>
      </c>
      <c r="F286" s="15">
        <f t="shared" si="17"/>
        <v>61</v>
      </c>
      <c r="G286">
        <f t="shared" si="20"/>
        <v>0.92493966392485893</v>
      </c>
      <c r="H286" t="str">
        <f t="shared" si="19"/>
        <v>30/04/2023</v>
      </c>
    </row>
    <row r="287" spans="1:8" x14ac:dyDescent="0.2">
      <c r="A287" s="9" t="s">
        <v>420</v>
      </c>
      <c r="B287" s="11">
        <v>174800</v>
      </c>
      <c r="C287" s="9" t="s">
        <v>390</v>
      </c>
      <c r="D287" s="5">
        <v>700</v>
      </c>
      <c r="E287" t="s">
        <v>130</v>
      </c>
      <c r="F287" s="15">
        <f t="shared" si="17"/>
        <v>61</v>
      </c>
      <c r="G287">
        <f t="shared" si="20"/>
        <v>0.19327097455146305</v>
      </c>
      <c r="H287" t="str">
        <f t="shared" si="19"/>
        <v>30/04/2023</v>
      </c>
    </row>
    <row r="288" spans="1:8" x14ac:dyDescent="0.2">
      <c r="A288" s="9" t="s">
        <v>433</v>
      </c>
      <c r="B288" s="11">
        <v>4423</v>
      </c>
      <c r="C288" s="9" t="s">
        <v>433</v>
      </c>
      <c r="D288" s="5">
        <v>4282.2</v>
      </c>
      <c r="E288" t="s">
        <v>20</v>
      </c>
      <c r="F288" s="15">
        <f t="shared" si="17"/>
        <v>0</v>
      </c>
      <c r="G288">
        <f t="shared" si="20"/>
        <v>0</v>
      </c>
      <c r="H288" t="str">
        <f t="shared" si="19"/>
        <v>27/06/2023</v>
      </c>
    </row>
    <row r="289" spans="1:8" x14ac:dyDescent="0.2">
      <c r="A289" s="9" t="s">
        <v>420</v>
      </c>
      <c r="B289" s="11">
        <v>45023</v>
      </c>
      <c r="C289" s="9" t="s">
        <v>465</v>
      </c>
      <c r="D289" s="5">
        <v>979.5</v>
      </c>
      <c r="E289" t="s">
        <v>52</v>
      </c>
      <c r="F289" s="15">
        <f t="shared" ref="F289:F352" si="21">+A289-C289</f>
        <v>53</v>
      </c>
      <c r="G289">
        <f t="shared" ref="G289:G320" si="22">(D289*F289)/$D$364</f>
        <v>0.23497360040696436</v>
      </c>
      <c r="H289" t="str">
        <f t="shared" si="19"/>
        <v>08/05/2023</v>
      </c>
    </row>
    <row r="290" spans="1:8" x14ac:dyDescent="0.2">
      <c r="A290" s="9" t="s">
        <v>420</v>
      </c>
      <c r="B290" s="11">
        <v>7870</v>
      </c>
      <c r="C290" s="9" t="s">
        <v>459</v>
      </c>
      <c r="D290" s="5">
        <v>60</v>
      </c>
      <c r="E290" t="s">
        <v>31</v>
      </c>
      <c r="F290" s="15">
        <f t="shared" si="21"/>
        <v>78</v>
      </c>
      <c r="G290">
        <f t="shared" si="22"/>
        <v>2.1182860911026866E-2</v>
      </c>
      <c r="H290" t="str">
        <f t="shared" ref="H290:H353" si="23">+LEFT(C290,10)</f>
        <v>13/04/2023</v>
      </c>
    </row>
    <row r="291" spans="1:8" x14ac:dyDescent="0.2">
      <c r="A291" s="9" t="s">
        <v>420</v>
      </c>
      <c r="B291">
        <v>4759961533</v>
      </c>
      <c r="C291" s="9" t="s">
        <v>420</v>
      </c>
      <c r="D291" s="5">
        <v>3.95</v>
      </c>
      <c r="E291" t="s">
        <v>45</v>
      </c>
      <c r="F291" s="15">
        <f t="shared" si="21"/>
        <v>0</v>
      </c>
      <c r="G291">
        <f t="shared" si="22"/>
        <v>0</v>
      </c>
      <c r="H291" t="str">
        <f t="shared" si="23"/>
        <v>30/06/2023</v>
      </c>
    </row>
    <row r="292" spans="1:8" x14ac:dyDescent="0.2">
      <c r="A292" s="9" t="s">
        <v>420</v>
      </c>
      <c r="B292">
        <v>14</v>
      </c>
      <c r="C292" s="9" t="s">
        <v>466</v>
      </c>
      <c r="D292" s="5">
        <v>2070</v>
      </c>
      <c r="E292" t="s">
        <v>439</v>
      </c>
      <c r="F292" s="15">
        <f t="shared" si="21"/>
        <v>72</v>
      </c>
      <c r="G292">
        <f t="shared" si="22"/>
        <v>0.67459264747424019</v>
      </c>
      <c r="H292" t="str">
        <f t="shared" si="23"/>
        <v>19/04/2023</v>
      </c>
    </row>
    <row r="293" spans="1:8" x14ac:dyDescent="0.2">
      <c r="A293" s="9" t="s">
        <v>443</v>
      </c>
      <c r="B293" s="11">
        <v>11147622</v>
      </c>
      <c r="C293" s="9" t="s">
        <v>478</v>
      </c>
      <c r="D293" s="5">
        <v>975</v>
      </c>
      <c r="E293" t="s">
        <v>36</v>
      </c>
      <c r="F293" s="15">
        <f t="shared" si="21"/>
        <v>31</v>
      </c>
      <c r="G293">
        <f t="shared" si="22"/>
        <v>0.1368059767170485</v>
      </c>
      <c r="H293" t="str">
        <f t="shared" si="23"/>
        <v>18/05/2023</v>
      </c>
    </row>
    <row r="294" spans="1:8" x14ac:dyDescent="0.2">
      <c r="A294" s="9" t="s">
        <v>420</v>
      </c>
      <c r="B294" s="11">
        <v>4339324722</v>
      </c>
      <c r="C294" s="9" t="s">
        <v>442</v>
      </c>
      <c r="D294" s="5">
        <v>10960</v>
      </c>
      <c r="E294" t="s">
        <v>59</v>
      </c>
      <c r="F294" s="15">
        <f t="shared" si="21"/>
        <v>19</v>
      </c>
      <c r="G294">
        <f t="shared" si="22"/>
        <v>0.94254678549406723</v>
      </c>
      <c r="H294" t="str">
        <f t="shared" si="23"/>
        <v>11/06/2023</v>
      </c>
    </row>
    <row r="295" spans="1:8" x14ac:dyDescent="0.2">
      <c r="A295" s="9" t="s">
        <v>420</v>
      </c>
      <c r="B295" s="11">
        <v>4339324723</v>
      </c>
      <c r="C295" s="9" t="s">
        <v>442</v>
      </c>
      <c r="D295" s="5">
        <v>4494.21</v>
      </c>
      <c r="E295" t="s">
        <v>59</v>
      </c>
      <c r="F295" s="15">
        <f t="shared" si="21"/>
        <v>19</v>
      </c>
      <c r="G295">
        <f t="shared" si="22"/>
        <v>0.38649664131708866</v>
      </c>
      <c r="H295" t="str">
        <f t="shared" si="23"/>
        <v>11/06/2023</v>
      </c>
    </row>
    <row r="296" spans="1:8" x14ac:dyDescent="0.2">
      <c r="A296" s="9" t="s">
        <v>420</v>
      </c>
      <c r="B296" s="11">
        <v>23160000400005</v>
      </c>
      <c r="C296" s="9" t="s">
        <v>405</v>
      </c>
      <c r="D296" s="5">
        <v>2509.36</v>
      </c>
      <c r="E296" t="s">
        <v>65</v>
      </c>
      <c r="F296" s="15">
        <f t="shared" si="21"/>
        <v>30</v>
      </c>
      <c r="G296">
        <f t="shared" si="22"/>
        <v>0.3407398965108614</v>
      </c>
      <c r="H296" t="str">
        <f t="shared" si="23"/>
        <v>31/05/2023</v>
      </c>
    </row>
    <row r="297" spans="1:8" x14ac:dyDescent="0.2">
      <c r="A297" s="9" t="s">
        <v>420</v>
      </c>
      <c r="B297" s="11">
        <v>314</v>
      </c>
      <c r="C297" s="9" t="s">
        <v>405</v>
      </c>
      <c r="D297" s="5">
        <v>43.48</v>
      </c>
      <c r="E297" t="s">
        <v>28</v>
      </c>
      <c r="F297" s="15">
        <f t="shared" si="21"/>
        <v>30</v>
      </c>
      <c r="G297">
        <f t="shared" si="22"/>
        <v>5.9040435410990253E-3</v>
      </c>
      <c r="H297" t="str">
        <f t="shared" si="23"/>
        <v>31/05/2023</v>
      </c>
    </row>
    <row r="298" spans="1:8" x14ac:dyDescent="0.2">
      <c r="A298" s="9" t="s">
        <v>420</v>
      </c>
      <c r="B298">
        <v>123000369</v>
      </c>
      <c r="C298" s="9" t="s">
        <v>405</v>
      </c>
      <c r="D298" s="5">
        <v>520</v>
      </c>
      <c r="E298" t="s">
        <v>41</v>
      </c>
      <c r="F298" s="15">
        <f t="shared" si="21"/>
        <v>30</v>
      </c>
      <c r="G298">
        <f t="shared" si="22"/>
        <v>7.0609536370089557E-2</v>
      </c>
      <c r="H298" t="str">
        <f t="shared" si="23"/>
        <v>31/05/2023</v>
      </c>
    </row>
    <row r="299" spans="1:8" x14ac:dyDescent="0.2">
      <c r="A299" s="9" t="s">
        <v>420</v>
      </c>
      <c r="B299" s="11">
        <v>114</v>
      </c>
      <c r="C299" s="9" t="s">
        <v>404</v>
      </c>
      <c r="D299" s="5">
        <v>7499.7</v>
      </c>
      <c r="E299" t="s">
        <v>278</v>
      </c>
      <c r="F299" s="15">
        <f t="shared" si="21"/>
        <v>49</v>
      </c>
      <c r="G299">
        <f t="shared" si="22"/>
        <v>1.663331195886107</v>
      </c>
      <c r="H299" t="str">
        <f t="shared" si="23"/>
        <v>12/05/2023</v>
      </c>
    </row>
    <row r="300" spans="1:8" x14ac:dyDescent="0.2">
      <c r="A300" s="9" t="s">
        <v>420</v>
      </c>
      <c r="B300" s="11">
        <v>81701</v>
      </c>
      <c r="C300" s="9" t="s">
        <v>405</v>
      </c>
      <c r="D300" s="5">
        <v>13.6</v>
      </c>
      <c r="E300" t="s">
        <v>283</v>
      </c>
      <c r="F300" s="15">
        <f t="shared" si="21"/>
        <v>30</v>
      </c>
      <c r="G300">
        <f t="shared" si="22"/>
        <v>1.8467109512177267E-3</v>
      </c>
      <c r="H300" t="str">
        <f t="shared" si="23"/>
        <v>31/05/2023</v>
      </c>
    </row>
    <row r="301" spans="1:8" x14ac:dyDescent="0.2">
      <c r="A301" s="9" t="s">
        <v>420</v>
      </c>
      <c r="B301" s="11">
        <v>81701</v>
      </c>
      <c r="C301" s="9" t="s">
        <v>405</v>
      </c>
      <c r="D301" s="5">
        <v>242.39</v>
      </c>
      <c r="E301" t="s">
        <v>283</v>
      </c>
      <c r="F301" s="15">
        <f t="shared" si="21"/>
        <v>30</v>
      </c>
      <c r="G301">
        <f t="shared" si="22"/>
        <v>3.2913549078357703E-2</v>
      </c>
      <c r="H301" t="str">
        <f t="shared" si="23"/>
        <v>31/05/2023</v>
      </c>
    </row>
    <row r="302" spans="1:8" x14ac:dyDescent="0.2">
      <c r="A302" s="9" t="s">
        <v>420</v>
      </c>
      <c r="B302" s="11">
        <v>82401</v>
      </c>
      <c r="C302" s="9" t="s">
        <v>405</v>
      </c>
      <c r="D302" s="5">
        <v>20.6</v>
      </c>
      <c r="E302" t="s">
        <v>283</v>
      </c>
      <c r="F302" s="15">
        <f t="shared" si="21"/>
        <v>30</v>
      </c>
      <c r="G302">
        <f t="shared" si="22"/>
        <v>2.7972239408150862E-3</v>
      </c>
      <c r="H302" t="str">
        <f t="shared" si="23"/>
        <v>31/05/2023</v>
      </c>
    </row>
    <row r="303" spans="1:8" x14ac:dyDescent="0.2">
      <c r="A303" s="9" t="s">
        <v>420</v>
      </c>
      <c r="B303" s="11">
        <v>82401</v>
      </c>
      <c r="C303" s="9" t="s">
        <v>405</v>
      </c>
      <c r="D303" s="5">
        <v>808.44</v>
      </c>
      <c r="E303" t="s">
        <v>283</v>
      </c>
      <c r="F303" s="15">
        <f t="shared" si="21"/>
        <v>30</v>
      </c>
      <c r="G303">
        <f t="shared" si="22"/>
        <v>0.10977610304429845</v>
      </c>
      <c r="H303" t="str">
        <f t="shared" si="23"/>
        <v>31/05/2023</v>
      </c>
    </row>
    <row r="304" spans="1:8" x14ac:dyDescent="0.2">
      <c r="A304" s="9" t="s">
        <v>420</v>
      </c>
      <c r="B304" s="11">
        <v>818</v>
      </c>
      <c r="C304" s="9" t="s">
        <v>405</v>
      </c>
      <c r="D304" s="5">
        <v>5252.83</v>
      </c>
      <c r="E304" t="s">
        <v>289</v>
      </c>
      <c r="F304" s="15">
        <f t="shared" si="21"/>
        <v>30</v>
      </c>
      <c r="G304">
        <f t="shared" si="22"/>
        <v>0.71326902102095668</v>
      </c>
      <c r="H304" t="str">
        <f t="shared" si="23"/>
        <v>31/05/2023</v>
      </c>
    </row>
    <row r="305" spans="1:8" x14ac:dyDescent="0.2">
      <c r="A305" s="9" t="s">
        <v>420</v>
      </c>
      <c r="B305" s="11">
        <v>630306776</v>
      </c>
      <c r="C305" s="9" t="s">
        <v>421</v>
      </c>
      <c r="D305" s="5">
        <v>44.44</v>
      </c>
      <c r="E305" t="s">
        <v>296</v>
      </c>
      <c r="F305" s="15">
        <f t="shared" si="21"/>
        <v>15</v>
      </c>
      <c r="G305">
        <f t="shared" si="22"/>
        <v>3.0171998041219031E-3</v>
      </c>
      <c r="H305" t="str">
        <f t="shared" si="23"/>
        <v>15/06/2023</v>
      </c>
    </row>
    <row r="306" spans="1:8" x14ac:dyDescent="0.2">
      <c r="A306" s="9" t="s">
        <v>420</v>
      </c>
      <c r="B306">
        <v>630306776</v>
      </c>
      <c r="C306" s="9" t="s">
        <v>421</v>
      </c>
      <c r="D306" s="5">
        <v>6.93</v>
      </c>
      <c r="E306" t="s">
        <v>296</v>
      </c>
      <c r="F306" s="15">
        <f t="shared" si="21"/>
        <v>15</v>
      </c>
      <c r="G306">
        <f t="shared" si="22"/>
        <v>4.705039298506928E-4</v>
      </c>
      <c r="H306" t="str">
        <f t="shared" si="23"/>
        <v>15/06/2023</v>
      </c>
    </row>
    <row r="307" spans="1:8" x14ac:dyDescent="0.2">
      <c r="A307" s="9" t="s">
        <v>420</v>
      </c>
      <c r="B307">
        <v>630554414</v>
      </c>
      <c r="C307" s="9" t="s">
        <v>420</v>
      </c>
      <c r="D307" s="5">
        <v>120.19</v>
      </c>
      <c r="E307" t="s">
        <v>296</v>
      </c>
      <c r="F307" s="15">
        <f t="shared" si="21"/>
        <v>0</v>
      </c>
      <c r="G307">
        <f t="shared" si="22"/>
        <v>0</v>
      </c>
      <c r="H307" t="str">
        <f t="shared" si="23"/>
        <v>30/06/2023</v>
      </c>
    </row>
    <row r="308" spans="1:8" x14ac:dyDescent="0.2">
      <c r="A308" s="9" t="s">
        <v>420</v>
      </c>
      <c r="B308">
        <v>28223</v>
      </c>
      <c r="C308" s="9" t="s">
        <v>390</v>
      </c>
      <c r="D308" s="5">
        <v>1927.2</v>
      </c>
      <c r="E308" t="s">
        <v>440</v>
      </c>
      <c r="F308" s="15">
        <f t="shared" si="21"/>
        <v>61</v>
      </c>
      <c r="G308">
        <f t="shared" si="22"/>
        <v>0.53210260307939949</v>
      </c>
      <c r="H308" t="str">
        <f t="shared" si="23"/>
        <v>30/04/2023</v>
      </c>
    </row>
    <row r="309" spans="1:8" x14ac:dyDescent="0.2">
      <c r="A309" s="9" t="s">
        <v>420</v>
      </c>
      <c r="B309">
        <v>28323</v>
      </c>
      <c r="C309" s="9" t="s">
        <v>390</v>
      </c>
      <c r="D309" s="5">
        <v>6280</v>
      </c>
      <c r="E309" t="s">
        <v>440</v>
      </c>
      <c r="F309" s="15">
        <f t="shared" si="21"/>
        <v>61</v>
      </c>
      <c r="G309">
        <f t="shared" si="22"/>
        <v>1.73391674311884</v>
      </c>
      <c r="H309" t="str">
        <f t="shared" si="23"/>
        <v>30/04/2023</v>
      </c>
    </row>
    <row r="310" spans="1:8" x14ac:dyDescent="0.2">
      <c r="A310" s="9" t="s">
        <v>420</v>
      </c>
      <c r="B310">
        <v>28423</v>
      </c>
      <c r="C310" s="9" t="s">
        <v>390</v>
      </c>
      <c r="D310" s="5">
        <v>72</v>
      </c>
      <c r="E310" t="s">
        <v>440</v>
      </c>
      <c r="F310" s="15">
        <f t="shared" si="21"/>
        <v>61</v>
      </c>
      <c r="G310">
        <f t="shared" si="22"/>
        <v>1.9879300239579057E-2</v>
      </c>
      <c r="H310" t="str">
        <f t="shared" si="23"/>
        <v>30/04/2023</v>
      </c>
    </row>
    <row r="311" spans="1:8" x14ac:dyDescent="0.2">
      <c r="A311" s="9" t="s">
        <v>420</v>
      </c>
      <c r="B311">
        <v>28923</v>
      </c>
      <c r="C311" s="9" t="s">
        <v>390</v>
      </c>
      <c r="D311" s="5">
        <v>4668</v>
      </c>
      <c r="E311" t="s">
        <v>440</v>
      </c>
      <c r="F311" s="15">
        <f t="shared" si="21"/>
        <v>61</v>
      </c>
      <c r="G311">
        <f t="shared" si="22"/>
        <v>1.2888412988660423</v>
      </c>
      <c r="H311" t="str">
        <f t="shared" si="23"/>
        <v>30/04/2023</v>
      </c>
    </row>
    <row r="312" spans="1:8" x14ac:dyDescent="0.2">
      <c r="A312" s="9" t="s">
        <v>420</v>
      </c>
      <c r="B312">
        <v>29023</v>
      </c>
      <c r="C312" s="9" t="s">
        <v>390</v>
      </c>
      <c r="D312" s="5">
        <v>383.5</v>
      </c>
      <c r="E312" t="s">
        <v>440</v>
      </c>
      <c r="F312" s="15">
        <f t="shared" si="21"/>
        <v>61</v>
      </c>
      <c r="G312">
        <f t="shared" si="22"/>
        <v>0.10588488391498012</v>
      </c>
      <c r="H312" t="str">
        <f t="shared" si="23"/>
        <v>30/04/2023</v>
      </c>
    </row>
    <row r="313" spans="1:8" x14ac:dyDescent="0.2">
      <c r="A313" s="9" t="s">
        <v>420</v>
      </c>
      <c r="B313">
        <v>29123</v>
      </c>
      <c r="C313" s="9" t="s">
        <v>390</v>
      </c>
      <c r="D313" s="5">
        <v>119</v>
      </c>
      <c r="E313" t="s">
        <v>440</v>
      </c>
      <c r="F313" s="15">
        <f t="shared" si="21"/>
        <v>61</v>
      </c>
      <c r="G313">
        <f t="shared" si="22"/>
        <v>3.285606567374872E-2</v>
      </c>
      <c r="H313" t="str">
        <f t="shared" si="23"/>
        <v>30/04/2023</v>
      </c>
    </row>
    <row r="314" spans="1:8" x14ac:dyDescent="0.2">
      <c r="A314" s="9" t="s">
        <v>420</v>
      </c>
      <c r="B314">
        <v>29223</v>
      </c>
      <c r="C314" s="9" t="s">
        <v>390</v>
      </c>
      <c r="D314" s="5">
        <v>3820.23</v>
      </c>
      <c r="E314" t="s">
        <v>440</v>
      </c>
      <c r="F314" s="15">
        <f t="shared" si="21"/>
        <v>61</v>
      </c>
      <c r="G314">
        <f t="shared" si="22"/>
        <v>1.0547708215867653</v>
      </c>
      <c r="H314" t="str">
        <f t="shared" si="23"/>
        <v>30/04/2023</v>
      </c>
    </row>
    <row r="315" spans="1:8" x14ac:dyDescent="0.2">
      <c r="A315" s="9" t="s">
        <v>420</v>
      </c>
      <c r="B315">
        <v>0</v>
      </c>
      <c r="C315" s="9" t="s">
        <v>420</v>
      </c>
      <c r="D315" s="5">
        <v>8388.67</v>
      </c>
      <c r="E315" t="s">
        <v>441</v>
      </c>
      <c r="F315" s="15">
        <f t="shared" si="21"/>
        <v>0</v>
      </c>
      <c r="G315">
        <f t="shared" si="22"/>
        <v>0</v>
      </c>
      <c r="H315" t="str">
        <f t="shared" si="23"/>
        <v>30/06/2023</v>
      </c>
    </row>
    <row r="316" spans="1:8" x14ac:dyDescent="0.2">
      <c r="A316" s="9" t="s">
        <v>420</v>
      </c>
      <c r="B316">
        <v>0</v>
      </c>
      <c r="C316" s="9" t="s">
        <v>420</v>
      </c>
      <c r="D316" s="5">
        <v>8850.67</v>
      </c>
      <c r="E316" t="s">
        <v>441</v>
      </c>
      <c r="F316" s="15">
        <f t="shared" si="21"/>
        <v>0</v>
      </c>
      <c r="G316">
        <f t="shared" si="22"/>
        <v>0</v>
      </c>
      <c r="H316" t="str">
        <f t="shared" si="23"/>
        <v>30/06/2023</v>
      </c>
    </row>
    <row r="317" spans="1:8" x14ac:dyDescent="0.2">
      <c r="A317" s="9" t="s">
        <v>420</v>
      </c>
      <c r="B317">
        <v>0</v>
      </c>
      <c r="C317" s="9" t="s">
        <v>420</v>
      </c>
      <c r="D317" s="5">
        <v>9933.27</v>
      </c>
      <c r="E317" t="s">
        <v>441</v>
      </c>
      <c r="F317" s="15">
        <f t="shared" si="21"/>
        <v>0</v>
      </c>
      <c r="G317">
        <f t="shared" si="22"/>
        <v>0</v>
      </c>
      <c r="H317" t="str">
        <f t="shared" si="23"/>
        <v>30/06/2023</v>
      </c>
    </row>
    <row r="318" spans="1:8" x14ac:dyDescent="0.2">
      <c r="A318" s="9" t="s">
        <v>431</v>
      </c>
      <c r="B318">
        <v>32</v>
      </c>
      <c r="C318" s="9" t="s">
        <v>431</v>
      </c>
      <c r="D318" s="5">
        <v>418.08</v>
      </c>
      <c r="E318" t="s">
        <v>109</v>
      </c>
      <c r="F318" s="15">
        <f t="shared" si="21"/>
        <v>0</v>
      </c>
      <c r="G318">
        <f t="shared" si="22"/>
        <v>0</v>
      </c>
      <c r="H318" t="str">
        <f t="shared" si="23"/>
        <v>12/06/2023</v>
      </c>
    </row>
    <row r="319" spans="1:8" x14ac:dyDescent="0.2">
      <c r="A319" s="9" t="s">
        <v>420</v>
      </c>
      <c r="B319">
        <v>2324501112</v>
      </c>
      <c r="C319" s="9" t="s">
        <v>420</v>
      </c>
      <c r="D319" s="5">
        <v>21.26</v>
      </c>
      <c r="E319" t="s">
        <v>77</v>
      </c>
      <c r="F319" s="15">
        <f t="shared" si="21"/>
        <v>0</v>
      </c>
      <c r="G319">
        <f t="shared" si="22"/>
        <v>0</v>
      </c>
      <c r="H319" t="str">
        <f t="shared" si="23"/>
        <v>30/06/2023</v>
      </c>
    </row>
    <row r="320" spans="1:8" x14ac:dyDescent="0.2">
      <c r="A320" s="9" t="s">
        <v>420</v>
      </c>
      <c r="B320">
        <v>2324548579</v>
      </c>
      <c r="C320" s="9" t="s">
        <v>420</v>
      </c>
      <c r="D320" s="5">
        <v>409.61</v>
      </c>
      <c r="E320" t="s">
        <v>77</v>
      </c>
      <c r="F320" s="15">
        <f t="shared" si="21"/>
        <v>0</v>
      </c>
      <c r="G320">
        <f t="shared" si="22"/>
        <v>0</v>
      </c>
      <c r="H320" t="str">
        <f t="shared" si="23"/>
        <v>30/06/2023</v>
      </c>
    </row>
    <row r="321" spans="1:8" x14ac:dyDescent="0.2">
      <c r="A321" s="9" t="s">
        <v>420</v>
      </c>
      <c r="B321">
        <v>2324977715</v>
      </c>
      <c r="C321" s="9" t="s">
        <v>420</v>
      </c>
      <c r="D321" s="5">
        <v>70.819999999999993</v>
      </c>
      <c r="E321" t="s">
        <v>77</v>
      </c>
      <c r="F321" s="15">
        <f t="shared" si="21"/>
        <v>0</v>
      </c>
      <c r="G321">
        <f t="shared" ref="G321:G352" si="24">(D321*F321)/$D$364</f>
        <v>0</v>
      </c>
      <c r="H321" t="str">
        <f t="shared" si="23"/>
        <v>30/06/2023</v>
      </c>
    </row>
    <row r="322" spans="1:8" x14ac:dyDescent="0.2">
      <c r="A322" s="9" t="s">
        <v>420</v>
      </c>
      <c r="B322">
        <v>236387431</v>
      </c>
      <c r="C322" s="9" t="s">
        <v>420</v>
      </c>
      <c r="D322" s="5">
        <v>300.63</v>
      </c>
      <c r="E322" t="s">
        <v>77</v>
      </c>
      <c r="F322" s="15">
        <f t="shared" si="21"/>
        <v>0</v>
      </c>
      <c r="G322">
        <f t="shared" si="24"/>
        <v>0</v>
      </c>
      <c r="H322" t="str">
        <f t="shared" si="23"/>
        <v>30/06/2023</v>
      </c>
    </row>
    <row r="323" spans="1:8" x14ac:dyDescent="0.2">
      <c r="A323" s="9" t="s">
        <v>420</v>
      </c>
      <c r="B323">
        <v>236387530</v>
      </c>
      <c r="C323" s="9" t="s">
        <v>420</v>
      </c>
      <c r="D323" s="5">
        <v>40.65</v>
      </c>
      <c r="E323" t="s">
        <v>77</v>
      </c>
      <c r="F323" s="15">
        <f t="shared" si="21"/>
        <v>0</v>
      </c>
      <c r="G323">
        <f t="shared" si="24"/>
        <v>0</v>
      </c>
      <c r="H323" t="str">
        <f t="shared" si="23"/>
        <v>30/06/2023</v>
      </c>
    </row>
    <row r="324" spans="1:8" x14ac:dyDescent="0.2">
      <c r="A324" s="9" t="s">
        <v>420</v>
      </c>
      <c r="B324">
        <v>236397096</v>
      </c>
      <c r="C324" s="9" t="s">
        <v>420</v>
      </c>
      <c r="D324" s="5">
        <v>78.819999999999993</v>
      </c>
      <c r="E324" t="s">
        <v>77</v>
      </c>
      <c r="F324" s="15">
        <f t="shared" si="21"/>
        <v>0</v>
      </c>
      <c r="G324">
        <f t="shared" si="24"/>
        <v>0</v>
      </c>
      <c r="H324" t="str">
        <f t="shared" si="23"/>
        <v>30/06/2023</v>
      </c>
    </row>
    <row r="325" spans="1:8" x14ac:dyDescent="0.2">
      <c r="A325" s="9" t="s">
        <v>420</v>
      </c>
      <c r="B325">
        <v>1605</v>
      </c>
      <c r="C325" s="9" t="s">
        <v>420</v>
      </c>
      <c r="D325" s="5">
        <v>136.34</v>
      </c>
      <c r="E325" t="s">
        <v>30</v>
      </c>
      <c r="F325" s="15">
        <f t="shared" si="21"/>
        <v>0</v>
      </c>
      <c r="G325">
        <f t="shared" si="24"/>
        <v>0</v>
      </c>
      <c r="H325" t="str">
        <f t="shared" si="23"/>
        <v>30/06/2023</v>
      </c>
    </row>
    <row r="326" spans="1:8" x14ac:dyDescent="0.2">
      <c r="A326" s="9" t="s">
        <v>420</v>
      </c>
      <c r="B326">
        <v>1705</v>
      </c>
      <c r="C326" s="9" t="s">
        <v>420</v>
      </c>
      <c r="D326" s="5">
        <v>218.47</v>
      </c>
      <c r="E326" t="s">
        <v>30</v>
      </c>
      <c r="F326" s="15">
        <f t="shared" si="21"/>
        <v>0</v>
      </c>
      <c r="G326">
        <f t="shared" si="24"/>
        <v>0</v>
      </c>
      <c r="H326" t="str">
        <f t="shared" si="23"/>
        <v>30/06/2023</v>
      </c>
    </row>
    <row r="327" spans="1:8" x14ac:dyDescent="0.2">
      <c r="A327" s="9" t="s">
        <v>420</v>
      </c>
      <c r="B327">
        <v>1805</v>
      </c>
      <c r="C327" s="9" t="s">
        <v>420</v>
      </c>
      <c r="D327" s="5">
        <v>125.29</v>
      </c>
      <c r="E327" t="s">
        <v>30</v>
      </c>
      <c r="F327" s="15">
        <f t="shared" si="21"/>
        <v>0</v>
      </c>
      <c r="G327">
        <f t="shared" si="24"/>
        <v>0</v>
      </c>
      <c r="H327" t="str">
        <f t="shared" si="23"/>
        <v>30/06/2023</v>
      </c>
    </row>
    <row r="328" spans="1:8" x14ac:dyDescent="0.2">
      <c r="A328" s="9" t="s">
        <v>420</v>
      </c>
      <c r="B328">
        <v>1905</v>
      </c>
      <c r="C328" s="9" t="s">
        <v>420</v>
      </c>
      <c r="D328" s="5">
        <v>385.61</v>
      </c>
      <c r="E328" t="s">
        <v>30</v>
      </c>
      <c r="F328" s="15">
        <f t="shared" si="21"/>
        <v>0</v>
      </c>
      <c r="G328">
        <f t="shared" si="24"/>
        <v>0</v>
      </c>
      <c r="H328" t="str">
        <f t="shared" si="23"/>
        <v>30/06/2023</v>
      </c>
    </row>
    <row r="329" spans="1:8" x14ac:dyDescent="0.2">
      <c r="A329" s="9" t="s">
        <v>420</v>
      </c>
      <c r="B329">
        <v>2005</v>
      </c>
      <c r="C329" s="9" t="s">
        <v>420</v>
      </c>
      <c r="D329" s="5">
        <v>345.06</v>
      </c>
      <c r="E329" t="s">
        <v>30</v>
      </c>
      <c r="F329" s="15">
        <f t="shared" si="21"/>
        <v>0</v>
      </c>
      <c r="G329">
        <f t="shared" si="24"/>
        <v>0</v>
      </c>
      <c r="H329" t="str">
        <f t="shared" si="23"/>
        <v>30/06/2023</v>
      </c>
    </row>
    <row r="330" spans="1:8" x14ac:dyDescent="0.2">
      <c r="A330" s="9" t="s">
        <v>420</v>
      </c>
      <c r="B330">
        <v>2100318456</v>
      </c>
      <c r="C330" s="9" t="s">
        <v>420</v>
      </c>
      <c r="D330" s="5">
        <v>207.38</v>
      </c>
      <c r="E330" t="s">
        <v>44</v>
      </c>
      <c r="F330" s="15">
        <f t="shared" si="21"/>
        <v>0</v>
      </c>
      <c r="G330">
        <f t="shared" si="24"/>
        <v>0</v>
      </c>
      <c r="H330" t="str">
        <f t="shared" si="23"/>
        <v>30/06/2023</v>
      </c>
    </row>
    <row r="331" spans="1:8" x14ac:dyDescent="0.2">
      <c r="A331" s="9" t="s">
        <v>420</v>
      </c>
      <c r="B331">
        <v>1157</v>
      </c>
      <c r="C331" s="9" t="s">
        <v>420</v>
      </c>
      <c r="D331" s="5">
        <v>95.99</v>
      </c>
      <c r="E331" t="s">
        <v>92</v>
      </c>
      <c r="F331" s="15">
        <f t="shared" si="21"/>
        <v>0</v>
      </c>
      <c r="G331">
        <f t="shared" si="24"/>
        <v>0</v>
      </c>
      <c r="H331" t="str">
        <f t="shared" si="23"/>
        <v>30/06/2023</v>
      </c>
    </row>
    <row r="332" spans="1:8" x14ac:dyDescent="0.2">
      <c r="A332" s="9" t="s">
        <v>420</v>
      </c>
      <c r="B332">
        <v>220206537</v>
      </c>
      <c r="C332" s="9" t="s">
        <v>420</v>
      </c>
      <c r="D332" s="5">
        <v>1704.41</v>
      </c>
      <c r="E332" t="s">
        <v>23</v>
      </c>
      <c r="F332" s="15">
        <f t="shared" si="21"/>
        <v>0</v>
      </c>
      <c r="G332">
        <f t="shared" si="24"/>
        <v>0</v>
      </c>
      <c r="H332" t="str">
        <f t="shared" si="23"/>
        <v>30/06/2023</v>
      </c>
    </row>
    <row r="333" spans="1:8" x14ac:dyDescent="0.2">
      <c r="A333" s="9" t="s">
        <v>420</v>
      </c>
      <c r="B333">
        <v>167</v>
      </c>
      <c r="C333" s="9" t="s">
        <v>420</v>
      </c>
      <c r="D333" s="5">
        <v>30.23</v>
      </c>
      <c r="E333" t="s">
        <v>107</v>
      </c>
      <c r="F333" s="15">
        <f t="shared" si="21"/>
        <v>0</v>
      </c>
      <c r="G333">
        <f t="shared" si="24"/>
        <v>0</v>
      </c>
      <c r="H333" t="str">
        <f t="shared" si="23"/>
        <v>30/06/2023</v>
      </c>
    </row>
    <row r="334" spans="1:8" x14ac:dyDescent="0.2">
      <c r="A334" s="9" t="s">
        <v>420</v>
      </c>
      <c r="B334">
        <v>61812023</v>
      </c>
      <c r="C334" s="9" t="s">
        <v>420</v>
      </c>
      <c r="D334" s="5">
        <v>999.93</v>
      </c>
      <c r="E334" t="s">
        <v>35</v>
      </c>
      <c r="F334" s="15">
        <f t="shared" si="21"/>
        <v>0</v>
      </c>
      <c r="G334">
        <f t="shared" si="24"/>
        <v>0</v>
      </c>
      <c r="H334" t="str">
        <f t="shared" si="23"/>
        <v>30/06/2023</v>
      </c>
    </row>
    <row r="335" spans="1:8" x14ac:dyDescent="0.2">
      <c r="A335" s="9" t="s">
        <v>420</v>
      </c>
      <c r="B335">
        <v>56</v>
      </c>
      <c r="C335" s="9" t="s">
        <v>420</v>
      </c>
      <c r="D335" s="5">
        <v>105</v>
      </c>
      <c r="E335" t="s">
        <v>106</v>
      </c>
      <c r="F335" s="15">
        <f t="shared" si="21"/>
        <v>0</v>
      </c>
      <c r="G335">
        <f t="shared" si="24"/>
        <v>0</v>
      </c>
      <c r="H335" t="str">
        <f t="shared" si="23"/>
        <v>30/06/2023</v>
      </c>
    </row>
    <row r="336" spans="1:8" x14ac:dyDescent="0.2">
      <c r="A336" s="9" t="s">
        <v>420</v>
      </c>
      <c r="B336">
        <v>24</v>
      </c>
      <c r="C336" s="9" t="s">
        <v>420</v>
      </c>
      <c r="D336" s="5">
        <v>480</v>
      </c>
      <c r="E336" t="s">
        <v>96</v>
      </c>
      <c r="F336" s="15">
        <f t="shared" si="21"/>
        <v>0</v>
      </c>
      <c r="G336">
        <f t="shared" si="24"/>
        <v>0</v>
      </c>
      <c r="H336" t="str">
        <f t="shared" si="23"/>
        <v>30/06/2023</v>
      </c>
    </row>
    <row r="337" spans="1:8" x14ac:dyDescent="0.2">
      <c r="A337" s="9" t="s">
        <v>420</v>
      </c>
      <c r="B337">
        <v>25</v>
      </c>
      <c r="C337" s="9" t="s">
        <v>420</v>
      </c>
      <c r="D337" s="5">
        <v>3350</v>
      </c>
      <c r="E337" t="s">
        <v>96</v>
      </c>
      <c r="F337" s="15">
        <f t="shared" si="21"/>
        <v>0</v>
      </c>
      <c r="G337">
        <f t="shared" si="24"/>
        <v>0</v>
      </c>
      <c r="H337" t="str">
        <f t="shared" si="23"/>
        <v>30/06/2023</v>
      </c>
    </row>
    <row r="338" spans="1:8" x14ac:dyDescent="0.2">
      <c r="A338" s="9" t="s">
        <v>420</v>
      </c>
      <c r="B338">
        <v>174800</v>
      </c>
      <c r="C338" s="9" t="s">
        <v>420</v>
      </c>
      <c r="D338" s="5">
        <v>700</v>
      </c>
      <c r="E338" t="s">
        <v>130</v>
      </c>
      <c r="F338" s="15">
        <f t="shared" si="21"/>
        <v>0</v>
      </c>
      <c r="G338">
        <f t="shared" si="24"/>
        <v>0</v>
      </c>
      <c r="H338" t="str">
        <f t="shared" si="23"/>
        <v>30/06/2023</v>
      </c>
    </row>
    <row r="339" spans="1:8" x14ac:dyDescent="0.2">
      <c r="A339" s="9" t="s">
        <v>433</v>
      </c>
      <c r="B339">
        <v>4423</v>
      </c>
      <c r="C339" s="9" t="s">
        <v>433</v>
      </c>
      <c r="D339" s="5">
        <v>4282.2</v>
      </c>
      <c r="E339" t="s">
        <v>20</v>
      </c>
      <c r="F339" s="15">
        <f t="shared" si="21"/>
        <v>0</v>
      </c>
      <c r="G339">
        <f t="shared" si="24"/>
        <v>0</v>
      </c>
      <c r="H339" t="str">
        <f t="shared" si="23"/>
        <v>27/06/2023</v>
      </c>
    </row>
    <row r="340" spans="1:8" x14ac:dyDescent="0.2">
      <c r="A340" s="9" t="s">
        <v>420</v>
      </c>
      <c r="B340">
        <v>45023</v>
      </c>
      <c r="C340" s="9" t="s">
        <v>420</v>
      </c>
      <c r="D340" s="5">
        <v>979.5</v>
      </c>
      <c r="E340" t="s">
        <v>52</v>
      </c>
      <c r="F340" s="15">
        <f t="shared" si="21"/>
        <v>0</v>
      </c>
      <c r="G340">
        <f t="shared" si="24"/>
        <v>0</v>
      </c>
      <c r="H340" t="str">
        <f t="shared" si="23"/>
        <v>30/06/2023</v>
      </c>
    </row>
    <row r="341" spans="1:8" x14ac:dyDescent="0.2">
      <c r="A341" s="9" t="s">
        <v>420</v>
      </c>
      <c r="B341">
        <v>7870</v>
      </c>
      <c r="C341" s="9" t="s">
        <v>420</v>
      </c>
      <c r="D341" s="5">
        <v>60</v>
      </c>
      <c r="E341" t="s">
        <v>31</v>
      </c>
      <c r="F341" s="15">
        <f t="shared" si="21"/>
        <v>0</v>
      </c>
      <c r="G341">
        <f t="shared" si="24"/>
        <v>0</v>
      </c>
      <c r="H341" t="str">
        <f t="shared" si="23"/>
        <v>30/06/2023</v>
      </c>
    </row>
    <row r="342" spans="1:8" x14ac:dyDescent="0.2">
      <c r="A342" s="9" t="s">
        <v>420</v>
      </c>
      <c r="B342">
        <v>14</v>
      </c>
      <c r="C342" s="9" t="s">
        <v>420</v>
      </c>
      <c r="D342" s="5">
        <v>2070</v>
      </c>
      <c r="E342" t="s">
        <v>439</v>
      </c>
      <c r="F342" s="15">
        <f t="shared" si="21"/>
        <v>0</v>
      </c>
      <c r="G342">
        <f t="shared" si="24"/>
        <v>0</v>
      </c>
      <c r="H342" t="str">
        <f t="shared" si="23"/>
        <v>30/06/2023</v>
      </c>
    </row>
    <row r="343" spans="1:8" x14ac:dyDescent="0.2">
      <c r="A343" s="9" t="s">
        <v>443</v>
      </c>
      <c r="B343">
        <v>11147622</v>
      </c>
      <c r="C343" s="9" t="s">
        <v>443</v>
      </c>
      <c r="D343" s="5">
        <v>975</v>
      </c>
      <c r="E343" t="s">
        <v>36</v>
      </c>
      <c r="F343" s="15">
        <f t="shared" si="21"/>
        <v>0</v>
      </c>
      <c r="G343">
        <f t="shared" si="24"/>
        <v>0</v>
      </c>
      <c r="H343" t="str">
        <f t="shared" si="23"/>
        <v>18/06/2023</v>
      </c>
    </row>
    <row r="344" spans="1:8" x14ac:dyDescent="0.2">
      <c r="A344" s="9" t="s">
        <v>420</v>
      </c>
      <c r="B344">
        <v>4339324722</v>
      </c>
      <c r="C344" s="9" t="s">
        <v>420</v>
      </c>
      <c r="D344" s="5">
        <v>10960</v>
      </c>
      <c r="E344" t="s">
        <v>59</v>
      </c>
      <c r="F344" s="15">
        <f t="shared" si="21"/>
        <v>0</v>
      </c>
      <c r="G344">
        <f t="shared" si="24"/>
        <v>0</v>
      </c>
      <c r="H344" t="str">
        <f t="shared" si="23"/>
        <v>30/06/2023</v>
      </c>
    </row>
    <row r="345" spans="1:8" x14ac:dyDescent="0.2">
      <c r="A345" s="9" t="s">
        <v>420</v>
      </c>
      <c r="B345">
        <v>4339324723</v>
      </c>
      <c r="C345" s="9" t="s">
        <v>420</v>
      </c>
      <c r="D345" s="5">
        <v>4494.21</v>
      </c>
      <c r="E345" t="s">
        <v>59</v>
      </c>
      <c r="F345" s="15">
        <f t="shared" si="21"/>
        <v>0</v>
      </c>
      <c r="G345">
        <f t="shared" si="24"/>
        <v>0</v>
      </c>
      <c r="H345" t="str">
        <f t="shared" si="23"/>
        <v>30/06/2023</v>
      </c>
    </row>
    <row r="346" spans="1:8" x14ac:dyDescent="0.2">
      <c r="A346" s="9" t="s">
        <v>420</v>
      </c>
      <c r="B346">
        <v>23160000400005</v>
      </c>
      <c r="C346" s="9" t="s">
        <v>420</v>
      </c>
      <c r="D346" s="5">
        <v>2509.36</v>
      </c>
      <c r="E346" t="s">
        <v>65</v>
      </c>
      <c r="F346" s="15">
        <f t="shared" si="21"/>
        <v>0</v>
      </c>
      <c r="G346">
        <f t="shared" si="24"/>
        <v>0</v>
      </c>
      <c r="H346" t="str">
        <f t="shared" si="23"/>
        <v>30/06/2023</v>
      </c>
    </row>
    <row r="347" spans="1:8" x14ac:dyDescent="0.2">
      <c r="A347" s="9" t="s">
        <v>420</v>
      </c>
      <c r="B347">
        <v>314</v>
      </c>
      <c r="C347" s="9" t="s">
        <v>420</v>
      </c>
      <c r="D347" s="5">
        <v>43.48</v>
      </c>
      <c r="E347" t="s">
        <v>28</v>
      </c>
      <c r="F347" s="15">
        <f t="shared" si="21"/>
        <v>0</v>
      </c>
      <c r="G347">
        <f t="shared" si="24"/>
        <v>0</v>
      </c>
      <c r="H347" t="str">
        <f t="shared" si="23"/>
        <v>30/06/2023</v>
      </c>
    </row>
    <row r="348" spans="1:8" x14ac:dyDescent="0.2">
      <c r="A348" s="9" t="s">
        <v>420</v>
      </c>
      <c r="B348">
        <v>123000369</v>
      </c>
      <c r="C348" s="9" t="s">
        <v>420</v>
      </c>
      <c r="D348" s="5">
        <v>520</v>
      </c>
      <c r="E348" t="s">
        <v>41</v>
      </c>
      <c r="F348" s="15">
        <f t="shared" si="21"/>
        <v>0</v>
      </c>
      <c r="G348">
        <f t="shared" si="24"/>
        <v>0</v>
      </c>
      <c r="H348" t="str">
        <f t="shared" si="23"/>
        <v>30/06/2023</v>
      </c>
    </row>
    <row r="349" spans="1:8" x14ac:dyDescent="0.2">
      <c r="A349" s="9" t="s">
        <v>420</v>
      </c>
      <c r="B349">
        <v>114</v>
      </c>
      <c r="C349" s="9" t="s">
        <v>420</v>
      </c>
      <c r="D349" s="5">
        <v>7499.7</v>
      </c>
      <c r="E349" t="s">
        <v>278</v>
      </c>
      <c r="F349" s="15">
        <f t="shared" si="21"/>
        <v>0</v>
      </c>
      <c r="G349">
        <f t="shared" si="24"/>
        <v>0</v>
      </c>
      <c r="H349" t="str">
        <f t="shared" si="23"/>
        <v>30/06/2023</v>
      </c>
    </row>
    <row r="350" spans="1:8" x14ac:dyDescent="0.2">
      <c r="A350" s="9" t="s">
        <v>420</v>
      </c>
      <c r="B350">
        <v>81701</v>
      </c>
      <c r="C350" s="9" t="s">
        <v>420</v>
      </c>
      <c r="D350" s="5">
        <v>242.39</v>
      </c>
      <c r="E350" t="s">
        <v>283</v>
      </c>
      <c r="F350" s="15">
        <f t="shared" si="21"/>
        <v>0</v>
      </c>
      <c r="G350">
        <f t="shared" si="24"/>
        <v>0</v>
      </c>
      <c r="H350" t="str">
        <f t="shared" si="23"/>
        <v>30/06/2023</v>
      </c>
    </row>
    <row r="351" spans="1:8" x14ac:dyDescent="0.2">
      <c r="A351" s="9" t="s">
        <v>420</v>
      </c>
      <c r="B351">
        <v>81701</v>
      </c>
      <c r="C351" s="9" t="s">
        <v>420</v>
      </c>
      <c r="D351" s="5">
        <v>13.6</v>
      </c>
      <c r="E351" t="s">
        <v>283</v>
      </c>
      <c r="F351" s="15">
        <f t="shared" si="21"/>
        <v>0</v>
      </c>
      <c r="G351">
        <f t="shared" si="24"/>
        <v>0</v>
      </c>
      <c r="H351" t="str">
        <f t="shared" si="23"/>
        <v>30/06/2023</v>
      </c>
    </row>
    <row r="352" spans="1:8" x14ac:dyDescent="0.2">
      <c r="A352" s="9" t="s">
        <v>420</v>
      </c>
      <c r="B352">
        <v>82401</v>
      </c>
      <c r="C352" s="9" t="s">
        <v>420</v>
      </c>
      <c r="D352" s="5">
        <v>808.44</v>
      </c>
      <c r="E352" t="s">
        <v>283</v>
      </c>
      <c r="F352" s="15">
        <f t="shared" si="21"/>
        <v>0</v>
      </c>
      <c r="G352">
        <f t="shared" si="24"/>
        <v>0</v>
      </c>
      <c r="H352" t="str">
        <f t="shared" si="23"/>
        <v>30/06/2023</v>
      </c>
    </row>
    <row r="353" spans="1:8" x14ac:dyDescent="0.2">
      <c r="A353" s="9" t="s">
        <v>420</v>
      </c>
      <c r="B353">
        <v>818</v>
      </c>
      <c r="C353" s="9" t="s">
        <v>420</v>
      </c>
      <c r="D353" s="5">
        <v>5252.83</v>
      </c>
      <c r="E353" t="s">
        <v>289</v>
      </c>
      <c r="F353" s="15">
        <f t="shared" ref="F353:F363" si="25">+A353-C353</f>
        <v>0</v>
      </c>
      <c r="G353">
        <f t="shared" ref="G353:G384" si="26">(D353*F353)/$D$364</f>
        <v>0</v>
      </c>
      <c r="H353" t="str">
        <f t="shared" si="23"/>
        <v>30/06/2023</v>
      </c>
    </row>
    <row r="354" spans="1:8" x14ac:dyDescent="0.2">
      <c r="A354" s="9" t="s">
        <v>420</v>
      </c>
      <c r="B354">
        <v>630306776</v>
      </c>
      <c r="C354" s="9" t="s">
        <v>420</v>
      </c>
      <c r="D354" s="5">
        <v>44.44</v>
      </c>
      <c r="E354" t="s">
        <v>296</v>
      </c>
      <c r="F354" s="15">
        <f t="shared" si="25"/>
        <v>0</v>
      </c>
      <c r="G354">
        <f t="shared" si="26"/>
        <v>0</v>
      </c>
      <c r="H354" t="str">
        <f t="shared" ref="H354:H363" si="27">+LEFT(C354,10)</f>
        <v>30/06/2023</v>
      </c>
    </row>
    <row r="355" spans="1:8" x14ac:dyDescent="0.2">
      <c r="A355" s="9" t="s">
        <v>420</v>
      </c>
      <c r="B355">
        <v>630306776</v>
      </c>
      <c r="C355" s="9" t="s">
        <v>420</v>
      </c>
      <c r="D355" s="5">
        <v>6.93</v>
      </c>
      <c r="E355" t="s">
        <v>296</v>
      </c>
      <c r="F355" s="15">
        <f t="shared" si="25"/>
        <v>0</v>
      </c>
      <c r="G355">
        <f t="shared" si="26"/>
        <v>0</v>
      </c>
      <c r="H355" t="str">
        <f t="shared" si="27"/>
        <v>30/06/2023</v>
      </c>
    </row>
    <row r="356" spans="1:8" x14ac:dyDescent="0.2">
      <c r="A356" s="9" t="s">
        <v>420</v>
      </c>
      <c r="B356">
        <v>630554414</v>
      </c>
      <c r="C356" s="9" t="s">
        <v>420</v>
      </c>
      <c r="D356" s="5">
        <v>120.19</v>
      </c>
      <c r="E356" t="s">
        <v>296</v>
      </c>
      <c r="F356" s="15">
        <f t="shared" si="25"/>
        <v>0</v>
      </c>
      <c r="G356">
        <f t="shared" si="26"/>
        <v>0</v>
      </c>
      <c r="H356" t="str">
        <f t="shared" si="27"/>
        <v>30/06/2023</v>
      </c>
    </row>
    <row r="357" spans="1:8" x14ac:dyDescent="0.2">
      <c r="A357" s="9" t="s">
        <v>420</v>
      </c>
      <c r="B357">
        <v>28223</v>
      </c>
      <c r="C357" s="9" t="s">
        <v>420</v>
      </c>
      <c r="D357" s="5">
        <v>1927.2</v>
      </c>
      <c r="E357" t="s">
        <v>440</v>
      </c>
      <c r="F357" s="15">
        <f t="shared" si="25"/>
        <v>0</v>
      </c>
      <c r="G357">
        <f t="shared" si="26"/>
        <v>0</v>
      </c>
      <c r="H357" t="str">
        <f t="shared" si="27"/>
        <v>30/06/2023</v>
      </c>
    </row>
    <row r="358" spans="1:8" x14ac:dyDescent="0.2">
      <c r="A358" s="9" t="s">
        <v>420</v>
      </c>
      <c r="B358">
        <v>28323</v>
      </c>
      <c r="C358" s="9" t="s">
        <v>420</v>
      </c>
      <c r="D358" s="5">
        <v>6280</v>
      </c>
      <c r="E358" t="s">
        <v>440</v>
      </c>
      <c r="F358" s="15">
        <f t="shared" si="25"/>
        <v>0</v>
      </c>
      <c r="G358">
        <f t="shared" si="26"/>
        <v>0</v>
      </c>
      <c r="H358" t="str">
        <f t="shared" si="27"/>
        <v>30/06/2023</v>
      </c>
    </row>
    <row r="359" spans="1:8" x14ac:dyDescent="0.2">
      <c r="A359" s="9" t="s">
        <v>420</v>
      </c>
      <c r="B359">
        <v>28423</v>
      </c>
      <c r="C359" s="9" t="s">
        <v>420</v>
      </c>
      <c r="D359" s="5">
        <v>72</v>
      </c>
      <c r="E359" t="s">
        <v>440</v>
      </c>
      <c r="F359" s="15">
        <f t="shared" si="25"/>
        <v>0</v>
      </c>
      <c r="G359">
        <f t="shared" si="26"/>
        <v>0</v>
      </c>
      <c r="H359" t="str">
        <f t="shared" si="27"/>
        <v>30/06/2023</v>
      </c>
    </row>
    <row r="360" spans="1:8" x14ac:dyDescent="0.2">
      <c r="A360" s="9" t="s">
        <v>420</v>
      </c>
      <c r="B360">
        <v>28923</v>
      </c>
      <c r="C360" s="9" t="s">
        <v>420</v>
      </c>
      <c r="D360" s="5">
        <v>4668</v>
      </c>
      <c r="E360" t="s">
        <v>440</v>
      </c>
      <c r="F360" s="15">
        <f t="shared" si="25"/>
        <v>0</v>
      </c>
      <c r="G360">
        <f t="shared" si="26"/>
        <v>0</v>
      </c>
      <c r="H360" t="str">
        <f t="shared" si="27"/>
        <v>30/06/2023</v>
      </c>
    </row>
    <row r="361" spans="1:8" x14ac:dyDescent="0.2">
      <c r="A361" s="9" t="s">
        <v>420</v>
      </c>
      <c r="B361">
        <v>29023</v>
      </c>
      <c r="C361" s="9" t="s">
        <v>420</v>
      </c>
      <c r="D361" s="5">
        <v>383.5</v>
      </c>
      <c r="E361" t="s">
        <v>440</v>
      </c>
      <c r="F361" s="15">
        <f t="shared" si="25"/>
        <v>0</v>
      </c>
      <c r="G361">
        <f t="shared" si="26"/>
        <v>0</v>
      </c>
      <c r="H361" t="str">
        <f t="shared" si="27"/>
        <v>30/06/2023</v>
      </c>
    </row>
    <row r="362" spans="1:8" x14ac:dyDescent="0.2">
      <c r="A362" s="9" t="s">
        <v>420</v>
      </c>
      <c r="B362">
        <v>29123</v>
      </c>
      <c r="C362" s="9" t="s">
        <v>420</v>
      </c>
      <c r="D362" s="5">
        <v>119</v>
      </c>
      <c r="E362" t="s">
        <v>440</v>
      </c>
      <c r="F362" s="15">
        <f t="shared" si="25"/>
        <v>0</v>
      </c>
      <c r="G362">
        <f t="shared" si="26"/>
        <v>0</v>
      </c>
      <c r="H362" t="str">
        <f t="shared" si="27"/>
        <v>30/06/2023</v>
      </c>
    </row>
    <row r="363" spans="1:8" x14ac:dyDescent="0.2">
      <c r="A363" s="9" t="s">
        <v>420</v>
      </c>
      <c r="B363">
        <v>29223</v>
      </c>
      <c r="C363" s="9" t="s">
        <v>420</v>
      </c>
      <c r="D363" s="5">
        <v>3820.23</v>
      </c>
      <c r="E363" t="s">
        <v>440</v>
      </c>
      <c r="F363" s="15">
        <f t="shared" si="25"/>
        <v>0</v>
      </c>
      <c r="G363">
        <f t="shared" si="26"/>
        <v>0</v>
      </c>
      <c r="H363" t="str">
        <f t="shared" si="27"/>
        <v>30/06/2023</v>
      </c>
    </row>
    <row r="364" spans="1:8" ht="15.75" x14ac:dyDescent="0.2">
      <c r="D364" s="10">
        <f>SUM(D225:D363)</f>
        <v>220933.33000000005</v>
      </c>
      <c r="H364" s="4">
        <f>AVERAGE(G225:G363)</f>
        <v>0.14839071083069305</v>
      </c>
    </row>
  </sheetData>
  <autoFilter ref="A1:H106" xr:uid="{6CE294B9-C020-42E1-A988-D7A49E3C212C}"/>
  <dataConsolidate/>
  <conditionalFormatting sqref="D1:D107 D109:D223 D225:D1048576">
    <cfRule type="cellIs" dxfId="4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484AD-7DBC-4041-B9A0-4056174BEF58}">
  <dimension ref="A1:L271"/>
  <sheetViews>
    <sheetView topLeftCell="A46" workbookViewId="0">
      <selection activeCell="K81" sqref="K81"/>
    </sheetView>
  </sheetViews>
  <sheetFormatPr defaultRowHeight="12.75" x14ac:dyDescent="0.2"/>
  <cols>
    <col min="1" max="1" width="22" customWidth="1"/>
    <col min="2" max="2" width="25" hidden="1" customWidth="1"/>
    <col min="3" max="3" width="13.33203125" bestFit="1" customWidth="1"/>
    <col min="4" max="4" width="22.33203125" customWidth="1"/>
    <col min="5" max="5" width="24.33203125" hidden="1" customWidth="1"/>
    <col min="6" max="6" width="10.5" style="5" hidden="1" customWidth="1"/>
    <col min="7" max="7" width="20.33203125" style="5" customWidth="1"/>
    <col min="8" max="8" width="40.1640625" customWidth="1"/>
    <col min="9" max="11" width="25" customWidth="1"/>
  </cols>
  <sheetData>
    <row r="1" spans="1:11" s="6" customFormat="1" x14ac:dyDescent="0.2">
      <c r="A1" s="6" t="s">
        <v>82</v>
      </c>
      <c r="C1" s="6" t="s">
        <v>71</v>
      </c>
      <c r="D1" s="6" t="s">
        <v>72</v>
      </c>
      <c r="F1" s="7" t="s">
        <v>73</v>
      </c>
      <c r="G1" s="7" t="s">
        <v>74</v>
      </c>
      <c r="H1" s="6" t="s">
        <v>83</v>
      </c>
    </row>
    <row r="2" spans="1:11" x14ac:dyDescent="0.2">
      <c r="A2" s="9" t="s">
        <v>444</v>
      </c>
      <c r="C2">
        <v>223023</v>
      </c>
      <c r="D2" s="9" t="s">
        <v>505</v>
      </c>
      <c r="G2" s="5">
        <v>109</v>
      </c>
      <c r="H2" t="s">
        <v>49</v>
      </c>
      <c r="I2" s="8">
        <f>+A2-D2</f>
        <v>67</v>
      </c>
      <c r="J2">
        <f t="shared" ref="J2:J33" si="0">(G2*I2)/$G$81</f>
        <v>3.6955193636763993E-2</v>
      </c>
      <c r="K2" t="str">
        <f>+LEFT(D2,10)</f>
        <v>25/05/2023</v>
      </c>
    </row>
    <row r="3" spans="1:11" x14ac:dyDescent="0.2">
      <c r="A3" s="9" t="s">
        <v>496</v>
      </c>
      <c r="C3">
        <v>201380505</v>
      </c>
      <c r="D3" s="9" t="s">
        <v>496</v>
      </c>
      <c r="G3" s="5">
        <v>454.68</v>
      </c>
      <c r="H3" t="s">
        <v>46</v>
      </c>
      <c r="I3" s="8">
        <f t="shared" ref="I3:I66" si="1">+A3-D3</f>
        <v>0</v>
      </c>
      <c r="J3">
        <f t="shared" si="0"/>
        <v>0</v>
      </c>
      <c r="K3" t="str">
        <f t="shared" ref="K3:K66" si="2">+LEFT(D3,10)</f>
        <v>08/07/2023</v>
      </c>
    </row>
    <row r="4" spans="1:11" x14ac:dyDescent="0.2">
      <c r="A4" s="9" t="s">
        <v>497</v>
      </c>
      <c r="C4">
        <v>201450605</v>
      </c>
      <c r="D4" s="9" t="s">
        <v>497</v>
      </c>
      <c r="G4" s="5">
        <v>278.38</v>
      </c>
      <c r="H4" t="s">
        <v>46</v>
      </c>
      <c r="I4" s="8">
        <f t="shared" si="1"/>
        <v>0</v>
      </c>
      <c r="J4">
        <f t="shared" si="0"/>
        <v>0</v>
      </c>
      <c r="K4" t="str">
        <f t="shared" si="2"/>
        <v>18/07/2023</v>
      </c>
    </row>
    <row r="5" spans="1:11" x14ac:dyDescent="0.2">
      <c r="A5" s="9" t="s">
        <v>498</v>
      </c>
      <c r="C5">
        <v>201537105</v>
      </c>
      <c r="D5" s="9" t="s">
        <v>498</v>
      </c>
      <c r="G5" s="5">
        <v>249.22</v>
      </c>
      <c r="H5" t="s">
        <v>46</v>
      </c>
      <c r="I5" s="8">
        <f t="shared" si="1"/>
        <v>0</v>
      </c>
      <c r="J5">
        <f t="shared" si="0"/>
        <v>0</v>
      </c>
      <c r="K5" t="str">
        <f t="shared" si="2"/>
        <v>28/07/2023</v>
      </c>
    </row>
    <row r="6" spans="1:11" x14ac:dyDescent="0.2">
      <c r="A6" s="9" t="s">
        <v>444</v>
      </c>
      <c r="C6">
        <v>277</v>
      </c>
      <c r="D6" s="9" t="s">
        <v>477</v>
      </c>
      <c r="G6" s="5">
        <v>100</v>
      </c>
      <c r="H6" t="s">
        <v>487</v>
      </c>
      <c r="I6" s="8">
        <f t="shared" si="1"/>
        <v>69</v>
      </c>
      <c r="J6">
        <f t="shared" si="0"/>
        <v>3.4915902518645972E-2</v>
      </c>
      <c r="K6" t="str">
        <f t="shared" si="2"/>
        <v>23/05/2023</v>
      </c>
    </row>
    <row r="7" spans="1:11" x14ac:dyDescent="0.2">
      <c r="A7" s="9" t="s">
        <v>484</v>
      </c>
      <c r="C7">
        <v>702981396</v>
      </c>
      <c r="D7" s="9" t="s">
        <v>506</v>
      </c>
      <c r="G7" s="5">
        <v>329.12</v>
      </c>
      <c r="H7" t="s">
        <v>14</v>
      </c>
      <c r="I7" s="8">
        <f t="shared" si="1"/>
        <v>30</v>
      </c>
      <c r="J7">
        <f t="shared" si="0"/>
        <v>4.9963138421464187E-2</v>
      </c>
      <c r="K7" t="str">
        <f t="shared" si="2"/>
        <v>10/06/2023</v>
      </c>
    </row>
    <row r="8" spans="1:11" x14ac:dyDescent="0.2">
      <c r="A8" s="9" t="s">
        <v>484</v>
      </c>
      <c r="C8">
        <v>800108367</v>
      </c>
      <c r="D8" s="9" t="s">
        <v>506</v>
      </c>
      <c r="G8" s="5">
        <v>66.62</v>
      </c>
      <c r="H8" t="s">
        <v>14</v>
      </c>
      <c r="I8" s="8">
        <f t="shared" si="1"/>
        <v>30</v>
      </c>
      <c r="J8">
        <f t="shared" si="0"/>
        <v>1.0113467068661716E-2</v>
      </c>
      <c r="K8" t="str">
        <f t="shared" si="2"/>
        <v>10/06/2023</v>
      </c>
    </row>
    <row r="9" spans="1:11" x14ac:dyDescent="0.2">
      <c r="A9" s="9" t="s">
        <v>484</v>
      </c>
      <c r="C9">
        <v>800108516</v>
      </c>
      <c r="D9" s="9" t="s">
        <v>506</v>
      </c>
      <c r="G9" s="5">
        <v>53.73</v>
      </c>
      <c r="H9" t="s">
        <v>14</v>
      </c>
      <c r="I9" s="8">
        <f t="shared" si="1"/>
        <v>30</v>
      </c>
      <c r="J9">
        <f t="shared" si="0"/>
        <v>8.1566584448993385E-3</v>
      </c>
      <c r="K9" t="str">
        <f t="shared" si="2"/>
        <v>10/06/2023</v>
      </c>
    </row>
    <row r="10" spans="1:11" x14ac:dyDescent="0.2">
      <c r="A10" s="9" t="s">
        <v>484</v>
      </c>
      <c r="C10">
        <v>800108605</v>
      </c>
      <c r="D10" s="9" t="s">
        <v>506</v>
      </c>
      <c r="G10" s="5">
        <v>58.7</v>
      </c>
      <c r="H10" t="s">
        <v>14</v>
      </c>
      <c r="I10" s="8">
        <f t="shared" si="1"/>
        <v>30</v>
      </c>
      <c r="J10">
        <f t="shared" si="0"/>
        <v>8.9111455558457328E-3</v>
      </c>
      <c r="K10" t="str">
        <f t="shared" si="2"/>
        <v>10/06/2023</v>
      </c>
    </row>
    <row r="11" spans="1:11" x14ac:dyDescent="0.2">
      <c r="A11" s="9" t="s">
        <v>484</v>
      </c>
      <c r="C11">
        <v>800108768</v>
      </c>
      <c r="D11" s="9" t="s">
        <v>506</v>
      </c>
      <c r="G11" s="5">
        <v>148.94999999999999</v>
      </c>
      <c r="H11" t="s">
        <v>14</v>
      </c>
      <c r="I11" s="8">
        <f t="shared" si="1"/>
        <v>30</v>
      </c>
      <c r="J11">
        <f t="shared" si="0"/>
        <v>2.2611842087618773E-2</v>
      </c>
      <c r="K11" t="str">
        <f t="shared" si="2"/>
        <v>10/06/2023</v>
      </c>
    </row>
    <row r="12" spans="1:11" x14ac:dyDescent="0.2">
      <c r="A12" s="9" t="s">
        <v>484</v>
      </c>
      <c r="C12">
        <v>800108769</v>
      </c>
      <c r="D12" s="9" t="s">
        <v>506</v>
      </c>
      <c r="G12" s="5">
        <v>118.81</v>
      </c>
      <c r="H12" t="s">
        <v>14</v>
      </c>
      <c r="I12" s="8">
        <f t="shared" si="1"/>
        <v>30</v>
      </c>
      <c r="J12">
        <f t="shared" si="0"/>
        <v>1.803634077495795E-2</v>
      </c>
      <c r="K12" t="str">
        <f t="shared" si="2"/>
        <v>10/06/2023</v>
      </c>
    </row>
    <row r="13" spans="1:11" x14ac:dyDescent="0.2">
      <c r="A13" s="9" t="s">
        <v>484</v>
      </c>
      <c r="C13">
        <v>800108801</v>
      </c>
      <c r="D13" s="9" t="s">
        <v>506</v>
      </c>
      <c r="G13" s="5">
        <v>89.25</v>
      </c>
      <c r="H13" t="s">
        <v>14</v>
      </c>
      <c r="I13" s="8">
        <f t="shared" si="1"/>
        <v>30</v>
      </c>
      <c r="J13">
        <f t="shared" si="0"/>
        <v>1.3548888259952839E-2</v>
      </c>
      <c r="K13" t="str">
        <f t="shared" si="2"/>
        <v>10/06/2023</v>
      </c>
    </row>
    <row r="14" spans="1:11" x14ac:dyDescent="0.2">
      <c r="A14" s="9" t="s">
        <v>484</v>
      </c>
      <c r="C14">
        <v>800109447</v>
      </c>
      <c r="D14" s="9" t="s">
        <v>506</v>
      </c>
      <c r="G14" s="5">
        <v>59.96</v>
      </c>
      <c r="H14" t="s">
        <v>14</v>
      </c>
      <c r="I14" s="8">
        <f t="shared" si="1"/>
        <v>30</v>
      </c>
      <c r="J14">
        <f t="shared" si="0"/>
        <v>9.1024239783391841E-3</v>
      </c>
      <c r="K14" t="str">
        <f t="shared" si="2"/>
        <v>10/06/2023</v>
      </c>
    </row>
    <row r="15" spans="1:11" x14ac:dyDescent="0.2">
      <c r="A15" s="9" t="s">
        <v>444</v>
      </c>
      <c r="C15">
        <v>31028223</v>
      </c>
      <c r="D15" s="9" t="s">
        <v>405</v>
      </c>
      <c r="G15" s="5">
        <v>491.32</v>
      </c>
      <c r="H15" t="s">
        <v>34</v>
      </c>
      <c r="I15" s="8">
        <f t="shared" si="1"/>
        <v>61</v>
      </c>
      <c r="J15">
        <f t="shared" si="0"/>
        <v>0.15165909489175788</v>
      </c>
      <c r="K15" t="str">
        <f t="shared" si="2"/>
        <v>31/05/2023</v>
      </c>
    </row>
    <row r="16" spans="1:11" x14ac:dyDescent="0.2">
      <c r="A16" s="9" t="s">
        <v>444</v>
      </c>
      <c r="C16">
        <v>86851</v>
      </c>
      <c r="D16" s="9" t="s">
        <v>479</v>
      </c>
      <c r="G16" s="5">
        <v>1383.31</v>
      </c>
      <c r="H16" t="s">
        <v>99</v>
      </c>
      <c r="I16" s="8">
        <f t="shared" si="1"/>
        <v>20</v>
      </c>
      <c r="J16">
        <f t="shared" si="0"/>
        <v>0.13999860032773379</v>
      </c>
      <c r="K16" t="str">
        <f t="shared" si="2"/>
        <v>11/07/2023</v>
      </c>
    </row>
    <row r="17" spans="1:11" x14ac:dyDescent="0.2">
      <c r="A17" s="9" t="s">
        <v>444</v>
      </c>
      <c r="C17">
        <v>4001</v>
      </c>
      <c r="D17" s="9" t="s">
        <v>444</v>
      </c>
      <c r="G17" s="5">
        <v>720.91</v>
      </c>
      <c r="H17" t="s">
        <v>489</v>
      </c>
      <c r="I17" s="8">
        <f t="shared" si="1"/>
        <v>0</v>
      </c>
      <c r="J17">
        <f t="shared" si="0"/>
        <v>0</v>
      </c>
      <c r="K17" t="str">
        <f t="shared" si="2"/>
        <v>31/07/2023</v>
      </c>
    </row>
    <row r="18" spans="1:11" x14ac:dyDescent="0.2">
      <c r="A18" s="9" t="s">
        <v>444</v>
      </c>
      <c r="C18">
        <v>1399</v>
      </c>
      <c r="D18" s="9" t="s">
        <v>405</v>
      </c>
      <c r="G18" s="5">
        <v>732</v>
      </c>
      <c r="H18" t="s">
        <v>57</v>
      </c>
      <c r="I18" s="8">
        <f t="shared" si="1"/>
        <v>61</v>
      </c>
      <c r="J18">
        <f t="shared" si="0"/>
        <v>0.22595143177718549</v>
      </c>
      <c r="K18" t="str">
        <f t="shared" si="2"/>
        <v>31/05/2023</v>
      </c>
    </row>
    <row r="19" spans="1:11" x14ac:dyDescent="0.2">
      <c r="A19" s="9" t="s">
        <v>444</v>
      </c>
      <c r="C19">
        <v>1414</v>
      </c>
      <c r="D19" s="9" t="s">
        <v>405</v>
      </c>
      <c r="G19" s="5">
        <v>237.5</v>
      </c>
      <c r="H19" t="s">
        <v>57</v>
      </c>
      <c r="I19" s="8">
        <f t="shared" si="1"/>
        <v>61</v>
      </c>
      <c r="J19">
        <f t="shared" si="0"/>
        <v>7.331074459983819E-2</v>
      </c>
      <c r="K19" t="str">
        <f t="shared" si="2"/>
        <v>31/05/2023</v>
      </c>
    </row>
    <row r="20" spans="1:11" x14ac:dyDescent="0.2">
      <c r="A20" s="9" t="s">
        <v>444</v>
      </c>
      <c r="C20">
        <v>1415</v>
      </c>
      <c r="D20" s="9" t="s">
        <v>405</v>
      </c>
      <c r="G20" s="5">
        <v>9765</v>
      </c>
      <c r="H20" t="s">
        <v>57</v>
      </c>
      <c r="I20" s="8">
        <f t="shared" si="1"/>
        <v>61</v>
      </c>
      <c r="J20">
        <f t="shared" si="0"/>
        <v>3.0142291411259787</v>
      </c>
      <c r="K20" t="str">
        <f t="shared" si="2"/>
        <v>31/05/2023</v>
      </c>
    </row>
    <row r="21" spans="1:11" x14ac:dyDescent="0.2">
      <c r="A21" s="9" t="s">
        <v>444</v>
      </c>
      <c r="C21">
        <v>57</v>
      </c>
      <c r="D21" s="9" t="s">
        <v>413</v>
      </c>
      <c r="G21" s="5">
        <v>371</v>
      </c>
      <c r="H21" t="s">
        <v>56</v>
      </c>
      <c r="I21" s="8">
        <f t="shared" si="1"/>
        <v>62</v>
      </c>
      <c r="J21">
        <f t="shared" si="0"/>
        <v>0.11639646228027459</v>
      </c>
      <c r="K21" t="str">
        <f t="shared" si="2"/>
        <v>30/05/2023</v>
      </c>
    </row>
    <row r="22" spans="1:11" x14ac:dyDescent="0.2">
      <c r="A22" s="9" t="s">
        <v>499</v>
      </c>
      <c r="C22">
        <v>900026652</v>
      </c>
      <c r="D22" s="9" t="s">
        <v>499</v>
      </c>
      <c r="G22" s="5">
        <v>1.5</v>
      </c>
      <c r="H22" t="s">
        <v>51</v>
      </c>
      <c r="I22" s="8">
        <f t="shared" si="1"/>
        <v>0</v>
      </c>
      <c r="J22">
        <f t="shared" si="0"/>
        <v>0</v>
      </c>
      <c r="K22" t="str">
        <f t="shared" si="2"/>
        <v>30/07/2023</v>
      </c>
    </row>
    <row r="23" spans="1:11" x14ac:dyDescent="0.2">
      <c r="A23" s="9" t="s">
        <v>481</v>
      </c>
      <c r="C23">
        <v>6769</v>
      </c>
      <c r="D23" s="9" t="s">
        <v>481</v>
      </c>
      <c r="G23" s="5">
        <v>114.44</v>
      </c>
      <c r="H23" t="s">
        <v>123</v>
      </c>
      <c r="I23" s="8">
        <f t="shared" si="1"/>
        <v>0</v>
      </c>
      <c r="J23">
        <f t="shared" si="0"/>
        <v>0</v>
      </c>
      <c r="K23" t="str">
        <f t="shared" si="2"/>
        <v>06/07/2023</v>
      </c>
    </row>
    <row r="24" spans="1:11" x14ac:dyDescent="0.2">
      <c r="A24" s="9" t="s">
        <v>444</v>
      </c>
      <c r="C24">
        <v>340</v>
      </c>
      <c r="D24" s="9" t="s">
        <v>477</v>
      </c>
      <c r="G24" s="5">
        <v>25699.17</v>
      </c>
      <c r="H24" t="s">
        <v>55</v>
      </c>
      <c r="I24" s="8">
        <f t="shared" si="1"/>
        <v>69</v>
      </c>
      <c r="J24">
        <f t="shared" si="0"/>
        <v>8.9730971453011108</v>
      </c>
      <c r="K24" t="str">
        <f t="shared" si="2"/>
        <v>23/05/2023</v>
      </c>
    </row>
    <row r="25" spans="1:11" x14ac:dyDescent="0.2">
      <c r="A25" s="9" t="s">
        <v>444</v>
      </c>
      <c r="C25">
        <v>2041230000930</v>
      </c>
      <c r="D25" s="9" t="s">
        <v>404</v>
      </c>
      <c r="G25" s="5">
        <v>464.9</v>
      </c>
      <c r="H25" t="s">
        <v>47</v>
      </c>
      <c r="I25" s="8">
        <f t="shared" si="1"/>
        <v>80</v>
      </c>
      <c r="J25">
        <f t="shared" si="0"/>
        <v>0.18820177485122913</v>
      </c>
      <c r="K25" t="str">
        <f t="shared" si="2"/>
        <v>12/05/2023</v>
      </c>
    </row>
    <row r="26" spans="1:11" x14ac:dyDescent="0.2">
      <c r="A26" s="9" t="s">
        <v>444</v>
      </c>
      <c r="C26">
        <v>2023014800386</v>
      </c>
      <c r="D26" s="9" t="s">
        <v>420</v>
      </c>
      <c r="G26" s="5">
        <v>8227.48</v>
      </c>
      <c r="H26" t="s">
        <v>42</v>
      </c>
      <c r="I26" s="8">
        <f t="shared" si="1"/>
        <v>31</v>
      </c>
      <c r="J26">
        <f t="shared" si="0"/>
        <v>1.2906328375764333</v>
      </c>
      <c r="K26" t="str">
        <f t="shared" si="2"/>
        <v>30/06/2023</v>
      </c>
    </row>
    <row r="27" spans="1:11" x14ac:dyDescent="0.2">
      <c r="A27" s="9" t="s">
        <v>444</v>
      </c>
      <c r="C27">
        <v>244</v>
      </c>
      <c r="D27" s="9" t="s">
        <v>420</v>
      </c>
      <c r="G27" s="5">
        <v>1365</v>
      </c>
      <c r="H27" t="s">
        <v>21</v>
      </c>
      <c r="I27" s="8">
        <f t="shared" si="1"/>
        <v>31</v>
      </c>
      <c r="J27">
        <f t="shared" si="0"/>
        <v>0.21412556740239191</v>
      </c>
      <c r="K27" t="str">
        <f t="shared" si="2"/>
        <v>30/06/2023</v>
      </c>
    </row>
    <row r="28" spans="1:11" x14ac:dyDescent="0.2">
      <c r="A28" s="9" t="s">
        <v>444</v>
      </c>
      <c r="C28">
        <v>1466</v>
      </c>
      <c r="D28" s="9" t="s">
        <v>507</v>
      </c>
      <c r="G28" s="5">
        <v>204.84</v>
      </c>
      <c r="H28" t="s">
        <v>90</v>
      </c>
      <c r="I28" s="8">
        <f t="shared" si="1"/>
        <v>39</v>
      </c>
      <c r="J28">
        <f t="shared" si="0"/>
        <v>4.0425328319544665E-2</v>
      </c>
      <c r="K28" t="str">
        <f t="shared" si="2"/>
        <v>22/06/2023</v>
      </c>
    </row>
    <row r="29" spans="1:11" x14ac:dyDescent="0.2">
      <c r="A29" s="9" t="s">
        <v>444</v>
      </c>
      <c r="C29">
        <v>1535</v>
      </c>
      <c r="D29" s="9" t="s">
        <v>420</v>
      </c>
      <c r="G29" s="5">
        <v>377.3</v>
      </c>
      <c r="H29" t="s">
        <v>90</v>
      </c>
      <c r="I29" s="8">
        <f t="shared" si="1"/>
        <v>31</v>
      </c>
      <c r="J29">
        <f t="shared" si="0"/>
        <v>5.91865029896868E-2</v>
      </c>
      <c r="K29" t="str">
        <f t="shared" si="2"/>
        <v>30/06/2023</v>
      </c>
    </row>
    <row r="30" spans="1:11" x14ac:dyDescent="0.2">
      <c r="A30" s="9" t="s">
        <v>499</v>
      </c>
      <c r="C30">
        <v>7031462</v>
      </c>
      <c r="D30" s="9" t="s">
        <v>420</v>
      </c>
      <c r="G30" s="5">
        <v>7.5</v>
      </c>
      <c r="H30" t="s">
        <v>16</v>
      </c>
      <c r="I30" s="8">
        <f t="shared" si="1"/>
        <v>30</v>
      </c>
      <c r="J30">
        <f t="shared" si="0"/>
        <v>1.1385620386514992E-3</v>
      </c>
      <c r="K30" t="str">
        <f t="shared" si="2"/>
        <v>30/06/2023</v>
      </c>
    </row>
    <row r="31" spans="1:11" x14ac:dyDescent="0.2">
      <c r="A31" s="9" t="s">
        <v>444</v>
      </c>
      <c r="C31">
        <v>33923</v>
      </c>
      <c r="D31" s="9" t="s">
        <v>405</v>
      </c>
      <c r="G31" s="5">
        <v>646.45000000000005</v>
      </c>
      <c r="H31" t="s">
        <v>111</v>
      </c>
      <c r="I31" s="8">
        <f t="shared" si="1"/>
        <v>61</v>
      </c>
      <c r="J31">
        <f t="shared" si="0"/>
        <v>0.19954412988027539</v>
      </c>
      <c r="K31" t="str">
        <f t="shared" si="2"/>
        <v>31/05/2023</v>
      </c>
    </row>
    <row r="32" spans="1:11" x14ac:dyDescent="0.2">
      <c r="A32" s="9" t="s">
        <v>500</v>
      </c>
      <c r="C32">
        <v>230121612</v>
      </c>
      <c r="D32" s="9" t="s">
        <v>431</v>
      </c>
      <c r="G32" s="5">
        <v>85</v>
      </c>
      <c r="H32" t="s">
        <v>43</v>
      </c>
      <c r="I32" s="8">
        <f t="shared" si="1"/>
        <v>20</v>
      </c>
      <c r="J32">
        <f t="shared" si="0"/>
        <v>8.6024687364779934E-3</v>
      </c>
      <c r="K32" t="str">
        <f t="shared" si="2"/>
        <v>12/06/2023</v>
      </c>
    </row>
    <row r="33" spans="1:11" x14ac:dyDescent="0.2">
      <c r="A33" s="9" t="s">
        <v>499</v>
      </c>
      <c r="C33">
        <v>230142948</v>
      </c>
      <c r="D33" s="9" t="s">
        <v>484</v>
      </c>
      <c r="G33" s="5">
        <v>85</v>
      </c>
      <c r="H33" t="s">
        <v>43</v>
      </c>
      <c r="I33" s="8">
        <f t="shared" si="1"/>
        <v>20</v>
      </c>
      <c r="J33">
        <f t="shared" si="0"/>
        <v>8.6024687364779934E-3</v>
      </c>
      <c r="K33" t="str">
        <f t="shared" si="2"/>
        <v>10/07/2023</v>
      </c>
    </row>
    <row r="34" spans="1:11" x14ac:dyDescent="0.2">
      <c r="A34" s="9" t="s">
        <v>444</v>
      </c>
      <c r="C34">
        <v>168</v>
      </c>
      <c r="D34" s="9" t="s">
        <v>405</v>
      </c>
      <c r="G34" s="5">
        <v>1617.21</v>
      </c>
      <c r="H34" t="s">
        <v>25</v>
      </c>
      <c r="I34" s="8">
        <f t="shared" si="1"/>
        <v>61</v>
      </c>
      <c r="J34">
        <f t="shared" ref="J34:J65" si="3">(G34*I34)/$G$81</f>
        <v>0.49919523904970237</v>
      </c>
      <c r="K34" t="str">
        <f t="shared" si="2"/>
        <v>31/05/2023</v>
      </c>
    </row>
    <row r="35" spans="1:11" x14ac:dyDescent="0.2">
      <c r="A35" s="9" t="s">
        <v>501</v>
      </c>
      <c r="C35">
        <v>272</v>
      </c>
      <c r="D35" s="9" t="s">
        <v>501</v>
      </c>
      <c r="G35" s="5">
        <v>32215</v>
      </c>
      <c r="H35" t="s">
        <v>13</v>
      </c>
      <c r="I35" s="8">
        <f t="shared" si="1"/>
        <v>0</v>
      </c>
      <c r="J35">
        <f t="shared" si="3"/>
        <v>0</v>
      </c>
      <c r="K35" t="str">
        <f t="shared" si="2"/>
        <v>03/07/2023</v>
      </c>
    </row>
    <row r="36" spans="1:11" x14ac:dyDescent="0.2">
      <c r="A36" s="9" t="s">
        <v>479</v>
      </c>
      <c r="C36">
        <v>289</v>
      </c>
      <c r="D36" s="9" t="s">
        <v>479</v>
      </c>
      <c r="G36" s="5">
        <v>14898</v>
      </c>
      <c r="H36" t="s">
        <v>13</v>
      </c>
      <c r="I36" s="8">
        <f t="shared" si="1"/>
        <v>0</v>
      </c>
      <c r="J36">
        <f t="shared" si="3"/>
        <v>0</v>
      </c>
      <c r="K36" t="str">
        <f t="shared" si="2"/>
        <v>11/07/2023</v>
      </c>
    </row>
    <row r="37" spans="1:11" x14ac:dyDescent="0.2">
      <c r="A37" s="9" t="s">
        <v>444</v>
      </c>
      <c r="C37">
        <v>20633</v>
      </c>
      <c r="D37" s="9" t="s">
        <v>415</v>
      </c>
      <c r="G37" s="5">
        <v>257.68</v>
      </c>
      <c r="H37" t="s">
        <v>93</v>
      </c>
      <c r="I37" s="8">
        <f t="shared" si="1"/>
        <v>77</v>
      </c>
      <c r="J37">
        <f t="shared" si="3"/>
        <v>0.1004027524054147</v>
      </c>
      <c r="K37" t="str">
        <f t="shared" si="2"/>
        <v>15/05/2023</v>
      </c>
    </row>
    <row r="38" spans="1:11" x14ac:dyDescent="0.2">
      <c r="A38" s="9" t="s">
        <v>481</v>
      </c>
      <c r="C38">
        <v>34</v>
      </c>
      <c r="D38" s="9" t="s">
        <v>481</v>
      </c>
      <c r="G38" s="5">
        <v>418.08</v>
      </c>
      <c r="H38" t="s">
        <v>109</v>
      </c>
      <c r="I38" s="8">
        <f t="shared" si="1"/>
        <v>0</v>
      </c>
      <c r="J38">
        <f t="shared" si="3"/>
        <v>0</v>
      </c>
      <c r="K38" t="str">
        <f t="shared" si="2"/>
        <v>06/07/2023</v>
      </c>
    </row>
    <row r="39" spans="1:11" x14ac:dyDescent="0.2">
      <c r="A39" s="9" t="s">
        <v>444</v>
      </c>
      <c r="C39">
        <v>67</v>
      </c>
      <c r="D39" s="9" t="s">
        <v>508</v>
      </c>
      <c r="G39" s="5">
        <v>2854.8</v>
      </c>
      <c r="H39" t="s">
        <v>105</v>
      </c>
      <c r="I39" s="8">
        <f t="shared" si="1"/>
        <v>42</v>
      </c>
      <c r="J39">
        <f t="shared" si="3"/>
        <v>0.60673515614922924</v>
      </c>
      <c r="K39" t="str">
        <f t="shared" si="2"/>
        <v>19/06/2023</v>
      </c>
    </row>
    <row r="40" spans="1:11" x14ac:dyDescent="0.2">
      <c r="A40" s="9" t="s">
        <v>444</v>
      </c>
      <c r="C40">
        <v>405823</v>
      </c>
      <c r="D40" s="9" t="s">
        <v>405</v>
      </c>
      <c r="G40" s="5">
        <v>152.07</v>
      </c>
      <c r="H40" t="s">
        <v>70</v>
      </c>
      <c r="I40" s="8">
        <f t="shared" si="1"/>
        <v>61</v>
      </c>
      <c r="J40">
        <f t="shared" si="3"/>
        <v>4.6940483921252184E-2</v>
      </c>
      <c r="K40" t="str">
        <f t="shared" si="2"/>
        <v>31/05/2023</v>
      </c>
    </row>
    <row r="41" spans="1:11" x14ac:dyDescent="0.2">
      <c r="A41" s="9" t="s">
        <v>444</v>
      </c>
      <c r="C41">
        <v>236429062</v>
      </c>
      <c r="D41" s="9" t="s">
        <v>509</v>
      </c>
      <c r="G41" s="5">
        <v>84.38</v>
      </c>
      <c r="H41" t="s">
        <v>77</v>
      </c>
      <c r="I41" s="8">
        <f t="shared" si="1"/>
        <v>19</v>
      </c>
      <c r="J41">
        <f t="shared" si="3"/>
        <v>8.1127352515860274E-3</v>
      </c>
      <c r="K41" t="str">
        <f t="shared" si="2"/>
        <v>12/07/2023</v>
      </c>
    </row>
    <row r="42" spans="1:11" x14ac:dyDescent="0.2">
      <c r="A42" s="9" t="s">
        <v>444</v>
      </c>
      <c r="C42">
        <v>236430222</v>
      </c>
      <c r="D42" s="9" t="s">
        <v>509</v>
      </c>
      <c r="G42" s="5">
        <v>258.95</v>
      </c>
      <c r="H42" t="s">
        <v>77</v>
      </c>
      <c r="I42" s="8">
        <f t="shared" si="1"/>
        <v>19</v>
      </c>
      <c r="J42">
        <f t="shared" si="3"/>
        <v>2.489680959229915E-2</v>
      </c>
      <c r="K42" t="str">
        <f t="shared" si="2"/>
        <v>12/07/2023</v>
      </c>
    </row>
    <row r="43" spans="1:11" x14ac:dyDescent="0.2">
      <c r="A43" s="9" t="s">
        <v>444</v>
      </c>
      <c r="C43">
        <v>236430325</v>
      </c>
      <c r="D43" s="9" t="s">
        <v>509</v>
      </c>
      <c r="G43" s="5">
        <v>43.02</v>
      </c>
      <c r="H43" t="s">
        <v>77</v>
      </c>
      <c r="I43" s="8">
        <f t="shared" si="1"/>
        <v>19</v>
      </c>
      <c r="J43">
        <f t="shared" si="3"/>
        <v>4.1361681740131667E-3</v>
      </c>
      <c r="K43" t="str">
        <f t="shared" si="2"/>
        <v>12/07/2023</v>
      </c>
    </row>
    <row r="44" spans="1:11" x14ac:dyDescent="0.2">
      <c r="A44" s="9" t="s">
        <v>444</v>
      </c>
      <c r="C44">
        <v>2105</v>
      </c>
      <c r="D44" s="9" t="s">
        <v>510</v>
      </c>
      <c r="G44" s="5">
        <v>966.77</v>
      </c>
      <c r="H44" t="s">
        <v>30</v>
      </c>
      <c r="I44" s="8">
        <f t="shared" si="1"/>
        <v>56</v>
      </c>
      <c r="J44">
        <f t="shared" si="3"/>
        <v>0.27395887483554732</v>
      </c>
      <c r="K44" t="str">
        <f t="shared" si="2"/>
        <v>05/06/2023</v>
      </c>
    </row>
    <row r="45" spans="1:11" x14ac:dyDescent="0.2">
      <c r="A45" s="9" t="s">
        <v>444</v>
      </c>
      <c r="C45">
        <v>2205</v>
      </c>
      <c r="D45" s="9" t="s">
        <v>511</v>
      </c>
      <c r="G45" s="5">
        <v>50.82</v>
      </c>
      <c r="H45" t="s">
        <v>30</v>
      </c>
      <c r="I45" s="8">
        <f t="shared" si="1"/>
        <v>54</v>
      </c>
      <c r="J45">
        <f t="shared" si="3"/>
        <v>1.3886813473024605E-2</v>
      </c>
      <c r="K45" t="str">
        <f t="shared" si="2"/>
        <v>07/06/2023</v>
      </c>
    </row>
    <row r="46" spans="1:11" x14ac:dyDescent="0.2">
      <c r="A46" s="9" t="s">
        <v>444</v>
      </c>
      <c r="C46">
        <v>2305</v>
      </c>
      <c r="D46" s="9" t="s">
        <v>473</v>
      </c>
      <c r="G46" s="5">
        <v>334.94</v>
      </c>
      <c r="H46" t="s">
        <v>30</v>
      </c>
      <c r="I46" s="8">
        <f t="shared" si="1"/>
        <v>48</v>
      </c>
      <c r="J46">
        <f t="shared" si="3"/>
        <v>8.1354660101532389E-2</v>
      </c>
      <c r="K46" t="str">
        <f t="shared" si="2"/>
        <v>13/06/2023</v>
      </c>
    </row>
    <row r="47" spans="1:11" x14ac:dyDescent="0.2">
      <c r="A47" s="9" t="s">
        <v>444</v>
      </c>
      <c r="C47">
        <v>2405</v>
      </c>
      <c r="D47" s="9" t="s">
        <v>480</v>
      </c>
      <c r="G47" s="5">
        <v>259.87</v>
      </c>
      <c r="H47" t="s">
        <v>30</v>
      </c>
      <c r="I47" s="8">
        <f t="shared" si="1"/>
        <v>41</v>
      </c>
      <c r="J47">
        <f t="shared" si="3"/>
        <v>5.3915567983817636E-2</v>
      </c>
      <c r="K47" t="str">
        <f t="shared" si="2"/>
        <v>20/06/2023</v>
      </c>
    </row>
    <row r="48" spans="1:11" x14ac:dyDescent="0.2">
      <c r="A48" s="9" t="s">
        <v>444</v>
      </c>
      <c r="C48">
        <v>2505</v>
      </c>
      <c r="D48" s="9" t="s">
        <v>429</v>
      </c>
      <c r="G48" s="5">
        <v>39.9</v>
      </c>
      <c r="H48" t="s">
        <v>30</v>
      </c>
      <c r="I48" s="8">
        <f t="shared" si="1"/>
        <v>38</v>
      </c>
      <c r="J48">
        <f t="shared" si="3"/>
        <v>7.6723900577929018E-3</v>
      </c>
      <c r="K48" t="str">
        <f t="shared" si="2"/>
        <v>23/06/2023</v>
      </c>
    </row>
    <row r="49" spans="1:11" x14ac:dyDescent="0.2">
      <c r="A49" s="9" t="s">
        <v>444</v>
      </c>
      <c r="C49">
        <v>2605</v>
      </c>
      <c r="D49" s="9" t="s">
        <v>433</v>
      </c>
      <c r="G49" s="5">
        <v>390.03</v>
      </c>
      <c r="H49" t="s">
        <v>30</v>
      </c>
      <c r="I49" s="8">
        <f t="shared" si="1"/>
        <v>34</v>
      </c>
      <c r="J49">
        <f t="shared" si="3"/>
        <v>6.7104417625770227E-2</v>
      </c>
      <c r="K49" t="str">
        <f t="shared" si="2"/>
        <v>27/06/2023</v>
      </c>
    </row>
    <row r="50" spans="1:11" x14ac:dyDescent="0.2">
      <c r="A50" s="9" t="s">
        <v>444</v>
      </c>
      <c r="C50">
        <v>2705</v>
      </c>
      <c r="D50" s="9" t="s">
        <v>512</v>
      </c>
      <c r="G50" s="5">
        <v>50.84</v>
      </c>
      <c r="H50" t="s">
        <v>30</v>
      </c>
      <c r="I50" s="8">
        <f t="shared" si="1"/>
        <v>33</v>
      </c>
      <c r="J50">
        <f t="shared" si="3"/>
        <v>8.4897257932728589E-3</v>
      </c>
      <c r="K50" t="str">
        <f t="shared" si="2"/>
        <v>28/06/2023</v>
      </c>
    </row>
    <row r="51" spans="1:11" x14ac:dyDescent="0.2">
      <c r="A51" s="9" t="s">
        <v>444</v>
      </c>
      <c r="C51">
        <v>2100377699</v>
      </c>
      <c r="D51" s="9" t="s">
        <v>420</v>
      </c>
      <c r="G51" s="5">
        <v>292.8</v>
      </c>
      <c r="H51" t="s">
        <v>44</v>
      </c>
      <c r="I51" s="8">
        <f t="shared" si="1"/>
        <v>31</v>
      </c>
      <c r="J51">
        <f t="shared" si="3"/>
        <v>4.5931110721919681E-2</v>
      </c>
      <c r="K51" t="str">
        <f t="shared" si="2"/>
        <v>30/06/2023</v>
      </c>
    </row>
    <row r="52" spans="1:11" x14ac:dyDescent="0.2">
      <c r="A52" s="9" t="s">
        <v>444</v>
      </c>
      <c r="C52">
        <v>1391</v>
      </c>
      <c r="D52" s="9" t="s">
        <v>444</v>
      </c>
      <c r="G52" s="5">
        <v>546.76</v>
      </c>
      <c r="H52" t="s">
        <v>92</v>
      </c>
      <c r="I52" s="8">
        <f t="shared" si="1"/>
        <v>0</v>
      </c>
      <c r="J52">
        <f t="shared" si="3"/>
        <v>0</v>
      </c>
      <c r="K52" t="str">
        <f t="shared" si="2"/>
        <v>31/07/2023</v>
      </c>
    </row>
    <row r="53" spans="1:11" x14ac:dyDescent="0.2">
      <c r="A53" s="9" t="s">
        <v>499</v>
      </c>
      <c r="C53">
        <v>220208702</v>
      </c>
      <c r="D53" s="9" t="s">
        <v>420</v>
      </c>
      <c r="G53" s="5">
        <v>1922.74</v>
      </c>
      <c r="H53" t="s">
        <v>23</v>
      </c>
      <c r="I53" s="8">
        <f t="shared" si="1"/>
        <v>30</v>
      </c>
      <c r="J53">
        <f t="shared" si="3"/>
        <v>0.29188783655957112</v>
      </c>
      <c r="K53" t="str">
        <f t="shared" si="2"/>
        <v>30/06/2023</v>
      </c>
    </row>
    <row r="54" spans="1:11" x14ac:dyDescent="0.2">
      <c r="A54" s="9" t="s">
        <v>444</v>
      </c>
      <c r="C54">
        <v>726</v>
      </c>
      <c r="D54" s="9" t="s">
        <v>444</v>
      </c>
      <c r="G54" s="5">
        <v>488.16</v>
      </c>
      <c r="H54" t="s">
        <v>107</v>
      </c>
      <c r="I54" s="8">
        <f t="shared" si="1"/>
        <v>0</v>
      </c>
      <c r="J54">
        <f t="shared" si="3"/>
        <v>0</v>
      </c>
      <c r="K54" t="str">
        <f t="shared" si="2"/>
        <v>31/07/2023</v>
      </c>
    </row>
    <row r="55" spans="1:11" x14ac:dyDescent="0.2">
      <c r="A55" s="9" t="s">
        <v>444</v>
      </c>
      <c r="C55">
        <v>74212023</v>
      </c>
      <c r="D55" s="9" t="s">
        <v>508</v>
      </c>
      <c r="G55" s="5">
        <v>817.62</v>
      </c>
      <c r="H55" t="s">
        <v>35</v>
      </c>
      <c r="I55" s="8">
        <f t="shared" si="1"/>
        <v>42</v>
      </c>
      <c r="J55">
        <f t="shared" si="3"/>
        <v>0.17377007088788457</v>
      </c>
      <c r="K55" t="str">
        <f t="shared" si="2"/>
        <v>19/06/2023</v>
      </c>
    </row>
    <row r="56" spans="1:11" x14ac:dyDescent="0.2">
      <c r="A56" s="9" t="s">
        <v>444</v>
      </c>
      <c r="C56">
        <v>683</v>
      </c>
      <c r="D56" s="9" t="s">
        <v>513</v>
      </c>
      <c r="G56" s="5">
        <v>1505</v>
      </c>
      <c r="H56" t="s">
        <v>110</v>
      </c>
      <c r="I56" s="8">
        <f t="shared" si="1"/>
        <v>35</v>
      </c>
      <c r="J56">
        <f t="shared" si="3"/>
        <v>0.26655002393763427</v>
      </c>
      <c r="K56" t="str">
        <f t="shared" si="2"/>
        <v>26/06/2023</v>
      </c>
    </row>
    <row r="57" spans="1:11" x14ac:dyDescent="0.2">
      <c r="A57" s="9" t="s">
        <v>444</v>
      </c>
      <c r="C57">
        <v>4782321272</v>
      </c>
      <c r="D57" s="9" t="s">
        <v>444</v>
      </c>
      <c r="G57" s="5">
        <v>0.54</v>
      </c>
      <c r="H57" t="s">
        <v>45</v>
      </c>
      <c r="I57" s="8">
        <f t="shared" si="1"/>
        <v>0</v>
      </c>
      <c r="J57">
        <f t="shared" si="3"/>
        <v>0</v>
      </c>
      <c r="K57" t="str">
        <f t="shared" si="2"/>
        <v>31/07/2023</v>
      </c>
    </row>
    <row r="58" spans="1:11" x14ac:dyDescent="0.2">
      <c r="A58" s="9" t="s">
        <v>502</v>
      </c>
      <c r="C58">
        <v>11174621</v>
      </c>
      <c r="D58" s="9" t="s">
        <v>514</v>
      </c>
      <c r="G58" s="5">
        <v>975</v>
      </c>
      <c r="H58" t="s">
        <v>36</v>
      </c>
      <c r="I58" s="8">
        <f t="shared" si="1"/>
        <v>30</v>
      </c>
      <c r="J58">
        <f t="shared" si="3"/>
        <v>0.14801306502469488</v>
      </c>
      <c r="K58" t="str">
        <f t="shared" si="2"/>
        <v>21/06/2023</v>
      </c>
    </row>
    <row r="59" spans="1:11" x14ac:dyDescent="0.2">
      <c r="A59" s="9" t="s">
        <v>444</v>
      </c>
      <c r="C59">
        <v>4348370976</v>
      </c>
      <c r="D59" s="9" t="s">
        <v>484</v>
      </c>
      <c r="G59" s="5">
        <v>4735.34</v>
      </c>
      <c r="H59" t="s">
        <v>59</v>
      </c>
      <c r="I59" s="8">
        <f t="shared" si="1"/>
        <v>21</v>
      </c>
      <c r="J59">
        <f t="shared" si="3"/>
        <v>0.50320464731674575</v>
      </c>
      <c r="K59" t="str">
        <f t="shared" si="2"/>
        <v>10/07/2023</v>
      </c>
    </row>
    <row r="60" spans="1:11" x14ac:dyDescent="0.2">
      <c r="A60" s="9" t="s">
        <v>444</v>
      </c>
      <c r="C60">
        <v>4352013190</v>
      </c>
      <c r="D60" s="9" t="s">
        <v>509</v>
      </c>
      <c r="G60" s="5">
        <v>11440.84</v>
      </c>
      <c r="H60" t="s">
        <v>59</v>
      </c>
      <c r="I60" s="8">
        <f t="shared" si="1"/>
        <v>19</v>
      </c>
      <c r="J60">
        <f t="shared" si="3"/>
        <v>1.0999822940952297</v>
      </c>
      <c r="K60" t="str">
        <f t="shared" si="2"/>
        <v>12/07/2023</v>
      </c>
    </row>
    <row r="61" spans="1:11" x14ac:dyDescent="0.2">
      <c r="A61" s="9" t="s">
        <v>444</v>
      </c>
      <c r="C61">
        <v>23160000400006</v>
      </c>
      <c r="D61" s="9" t="s">
        <v>420</v>
      </c>
      <c r="G61" s="5">
        <v>1801.44</v>
      </c>
      <c r="H61" t="s">
        <v>65</v>
      </c>
      <c r="I61" s="8">
        <f t="shared" si="1"/>
        <v>31</v>
      </c>
      <c r="J61">
        <f t="shared" si="3"/>
        <v>0.28258927629404024</v>
      </c>
      <c r="K61" t="str">
        <f t="shared" si="2"/>
        <v>30/06/2023</v>
      </c>
    </row>
    <row r="62" spans="1:11" x14ac:dyDescent="0.2">
      <c r="A62" s="9" t="s">
        <v>444</v>
      </c>
      <c r="C62">
        <v>386</v>
      </c>
      <c r="D62" s="9" t="s">
        <v>420</v>
      </c>
      <c r="G62" s="5">
        <v>81.010000000000005</v>
      </c>
      <c r="H62" t="s">
        <v>28</v>
      </c>
      <c r="I62" s="8">
        <f t="shared" si="1"/>
        <v>31</v>
      </c>
      <c r="J62">
        <f t="shared" si="3"/>
        <v>1.2707921036826206E-2</v>
      </c>
      <c r="K62" t="str">
        <f t="shared" si="2"/>
        <v>30/06/2023</v>
      </c>
    </row>
    <row r="63" spans="1:11" x14ac:dyDescent="0.2">
      <c r="A63" s="9" t="s">
        <v>444</v>
      </c>
      <c r="C63">
        <v>123000437</v>
      </c>
      <c r="D63" s="9" t="s">
        <v>420</v>
      </c>
      <c r="G63" s="5">
        <v>630</v>
      </c>
      <c r="H63" t="s">
        <v>41</v>
      </c>
      <c r="I63" s="8">
        <f t="shared" si="1"/>
        <v>31</v>
      </c>
      <c r="J63">
        <f t="shared" si="3"/>
        <v>9.8827184954950117E-2</v>
      </c>
      <c r="K63" t="str">
        <f t="shared" si="2"/>
        <v>30/06/2023</v>
      </c>
    </row>
    <row r="64" spans="1:11" x14ac:dyDescent="0.2">
      <c r="A64" s="9" t="s">
        <v>444</v>
      </c>
      <c r="C64">
        <v>14</v>
      </c>
      <c r="D64" s="9" t="s">
        <v>417</v>
      </c>
      <c r="G64" s="5">
        <v>5414.01</v>
      </c>
      <c r="H64" t="s">
        <v>24</v>
      </c>
      <c r="I64" s="8">
        <f t="shared" si="1"/>
        <v>89</v>
      </c>
      <c r="J64">
        <f t="shared" si="3"/>
        <v>2.438278121761265</v>
      </c>
      <c r="K64" t="str">
        <f t="shared" si="2"/>
        <v>03/05/2023</v>
      </c>
    </row>
    <row r="65" spans="1:11" x14ac:dyDescent="0.2">
      <c r="A65" s="9" t="s">
        <v>444</v>
      </c>
      <c r="C65">
        <v>15</v>
      </c>
      <c r="D65" s="9" t="s">
        <v>417</v>
      </c>
      <c r="G65" s="5">
        <v>5627.16</v>
      </c>
      <c r="H65" t="s">
        <v>24</v>
      </c>
      <c r="I65" s="8">
        <f t="shared" si="1"/>
        <v>89</v>
      </c>
      <c r="J65">
        <f t="shared" si="3"/>
        <v>2.5342733234054093</v>
      </c>
      <c r="K65" t="str">
        <f t="shared" si="2"/>
        <v>03/05/2023</v>
      </c>
    </row>
    <row r="66" spans="1:11" x14ac:dyDescent="0.2">
      <c r="A66" s="9" t="s">
        <v>444</v>
      </c>
      <c r="C66">
        <v>16</v>
      </c>
      <c r="D66" s="9" t="s">
        <v>417</v>
      </c>
      <c r="G66" s="5">
        <v>6230.07</v>
      </c>
      <c r="H66" t="s">
        <v>24</v>
      </c>
      <c r="I66" s="8">
        <f t="shared" si="1"/>
        <v>89</v>
      </c>
      <c r="J66">
        <f t="shared" ref="J66:J97" si="4">(G66*I66)/$G$81</f>
        <v>2.8058026080559886</v>
      </c>
      <c r="K66" t="str">
        <f t="shared" si="2"/>
        <v>03/05/2023</v>
      </c>
    </row>
    <row r="67" spans="1:11" x14ac:dyDescent="0.2">
      <c r="A67" s="9" t="s">
        <v>444</v>
      </c>
      <c r="C67">
        <v>17</v>
      </c>
      <c r="D67" s="9" t="s">
        <v>417</v>
      </c>
      <c r="G67" s="5">
        <v>5889.03</v>
      </c>
      <c r="H67" t="s">
        <v>24</v>
      </c>
      <c r="I67" s="8">
        <f t="shared" ref="I67:I80" si="5">+A67-D67</f>
        <v>89</v>
      </c>
      <c r="J67">
        <f t="shared" si="4"/>
        <v>2.6522102854253577</v>
      </c>
      <c r="K67" t="str">
        <f t="shared" ref="K67:K80" si="6">+LEFT(D67,10)</f>
        <v>03/05/2023</v>
      </c>
    </row>
    <row r="68" spans="1:11" x14ac:dyDescent="0.2">
      <c r="A68" s="9" t="s">
        <v>444</v>
      </c>
      <c r="C68">
        <v>9054</v>
      </c>
      <c r="D68" s="9" t="s">
        <v>514</v>
      </c>
      <c r="G68" s="5">
        <v>6000</v>
      </c>
      <c r="H68" t="s">
        <v>274</v>
      </c>
      <c r="I68" s="8">
        <f t="shared" si="5"/>
        <v>40</v>
      </c>
      <c r="J68">
        <f t="shared" si="4"/>
        <v>1.214466174561599</v>
      </c>
      <c r="K68" t="str">
        <f t="shared" si="6"/>
        <v>21/06/2023</v>
      </c>
    </row>
    <row r="69" spans="1:11" x14ac:dyDescent="0.2">
      <c r="A69" s="9" t="s">
        <v>444</v>
      </c>
      <c r="C69">
        <v>92201</v>
      </c>
      <c r="D69" s="9" t="s">
        <v>421</v>
      </c>
      <c r="G69" s="5">
        <v>33.25</v>
      </c>
      <c r="H69" t="s">
        <v>283</v>
      </c>
      <c r="I69" s="8">
        <f t="shared" si="5"/>
        <v>46</v>
      </c>
      <c r="J69">
        <f t="shared" si="4"/>
        <v>7.7396917249665234E-3</v>
      </c>
      <c r="K69" t="str">
        <f t="shared" si="6"/>
        <v>15/06/2023</v>
      </c>
    </row>
    <row r="70" spans="1:11" x14ac:dyDescent="0.2">
      <c r="A70" s="9" t="s">
        <v>444</v>
      </c>
      <c r="C70">
        <v>101801</v>
      </c>
      <c r="D70" s="9" t="s">
        <v>430</v>
      </c>
      <c r="G70" s="5">
        <v>19</v>
      </c>
      <c r="H70" t="s">
        <v>283</v>
      </c>
      <c r="I70" s="8">
        <f t="shared" si="5"/>
        <v>32</v>
      </c>
      <c r="J70">
        <f t="shared" si="4"/>
        <v>3.0766476422227173E-3</v>
      </c>
      <c r="K70" t="str">
        <f t="shared" si="6"/>
        <v>29/06/2023</v>
      </c>
    </row>
    <row r="71" spans="1:11" x14ac:dyDescent="0.2">
      <c r="A71" s="9" t="s">
        <v>444</v>
      </c>
      <c r="C71">
        <v>106301</v>
      </c>
      <c r="D71" s="9" t="s">
        <v>420</v>
      </c>
      <c r="G71" s="5">
        <v>9.6</v>
      </c>
      <c r="H71" t="s">
        <v>283</v>
      </c>
      <c r="I71" s="8">
        <f t="shared" si="5"/>
        <v>31</v>
      </c>
      <c r="J71">
        <f t="shared" si="4"/>
        <v>1.5059380564563826E-3</v>
      </c>
      <c r="K71" t="str">
        <f t="shared" si="6"/>
        <v>30/06/2023</v>
      </c>
    </row>
    <row r="72" spans="1:11" x14ac:dyDescent="0.2">
      <c r="A72" s="9" t="s">
        <v>444</v>
      </c>
      <c r="C72">
        <v>106301</v>
      </c>
      <c r="D72" s="9" t="s">
        <v>420</v>
      </c>
      <c r="G72" s="5">
        <v>1053.93</v>
      </c>
      <c r="H72" t="s">
        <v>283</v>
      </c>
      <c r="I72" s="8">
        <f t="shared" si="5"/>
        <v>31</v>
      </c>
      <c r="J72">
        <f t="shared" si="4"/>
        <v>0.16532846831677872</v>
      </c>
      <c r="K72" t="str">
        <f t="shared" si="6"/>
        <v>30/06/2023</v>
      </c>
    </row>
    <row r="73" spans="1:11" x14ac:dyDescent="0.2">
      <c r="A73" s="9" t="s">
        <v>444</v>
      </c>
      <c r="C73">
        <v>630848504</v>
      </c>
      <c r="D73" s="9" t="s">
        <v>515</v>
      </c>
      <c r="G73" s="5">
        <v>44.95</v>
      </c>
      <c r="H73" t="s">
        <v>296</v>
      </c>
      <c r="I73" s="8">
        <f t="shared" si="5"/>
        <v>16</v>
      </c>
      <c r="J73">
        <f t="shared" si="4"/>
        <v>3.6393503031029251E-3</v>
      </c>
      <c r="K73" t="str">
        <f t="shared" si="6"/>
        <v>15/07/2023</v>
      </c>
    </row>
    <row r="74" spans="1:11" x14ac:dyDescent="0.2">
      <c r="A74" s="9" t="s">
        <v>444</v>
      </c>
      <c r="C74">
        <v>630848504</v>
      </c>
      <c r="D74" s="9" t="s">
        <v>515</v>
      </c>
      <c r="G74" s="5">
        <v>6.93</v>
      </c>
      <c r="H74" t="s">
        <v>296</v>
      </c>
      <c r="I74" s="8">
        <f t="shared" si="5"/>
        <v>16</v>
      </c>
      <c r="J74">
        <f t="shared" si="4"/>
        <v>5.6108337264745877E-4</v>
      </c>
      <c r="K74" t="str">
        <f t="shared" si="6"/>
        <v>15/07/2023</v>
      </c>
    </row>
    <row r="75" spans="1:11" x14ac:dyDescent="0.2">
      <c r="A75" s="9" t="s">
        <v>444</v>
      </c>
      <c r="C75">
        <v>631037634</v>
      </c>
      <c r="D75" s="9" t="s">
        <v>444</v>
      </c>
      <c r="G75" s="5">
        <v>92.59</v>
      </c>
      <c r="H75" t="s">
        <v>296</v>
      </c>
      <c r="I75" s="8">
        <f t="shared" si="5"/>
        <v>0</v>
      </c>
      <c r="J75">
        <f t="shared" si="4"/>
        <v>0</v>
      </c>
      <c r="K75" t="str">
        <f t="shared" si="6"/>
        <v>31/07/2023</v>
      </c>
    </row>
    <row r="76" spans="1:11" x14ac:dyDescent="0.2">
      <c r="A76" s="9" t="s">
        <v>499</v>
      </c>
      <c r="C76">
        <v>3417001119</v>
      </c>
      <c r="D76" s="9" t="s">
        <v>420</v>
      </c>
      <c r="G76" s="5">
        <v>7448.88</v>
      </c>
      <c r="H76" t="s">
        <v>441</v>
      </c>
      <c r="I76" s="8">
        <f t="shared" si="5"/>
        <v>30</v>
      </c>
      <c r="J76">
        <f t="shared" si="4"/>
        <v>1.1308015997960503</v>
      </c>
      <c r="K76" t="str">
        <f t="shared" si="6"/>
        <v>30/06/2023</v>
      </c>
    </row>
    <row r="77" spans="1:11" x14ac:dyDescent="0.2">
      <c r="A77" s="9" t="s">
        <v>499</v>
      </c>
      <c r="C77">
        <v>3417001120</v>
      </c>
      <c r="D77" s="9" t="s">
        <v>420</v>
      </c>
      <c r="G77" s="5">
        <v>7448.88</v>
      </c>
      <c r="H77" t="s">
        <v>441</v>
      </c>
      <c r="I77" s="8">
        <f t="shared" si="5"/>
        <v>30</v>
      </c>
      <c r="J77">
        <f t="shared" si="4"/>
        <v>1.1308015997960503</v>
      </c>
      <c r="K77" t="str">
        <f t="shared" si="6"/>
        <v>30/06/2023</v>
      </c>
    </row>
    <row r="78" spans="1:11" x14ac:dyDescent="0.2">
      <c r="A78" s="9" t="s">
        <v>499</v>
      </c>
      <c r="C78">
        <v>3417001121</v>
      </c>
      <c r="D78" s="9" t="s">
        <v>420</v>
      </c>
      <c r="G78" s="5">
        <v>8008.88</v>
      </c>
      <c r="H78" t="s">
        <v>441</v>
      </c>
      <c r="I78" s="8">
        <f t="shared" si="5"/>
        <v>30</v>
      </c>
      <c r="J78">
        <f t="shared" si="4"/>
        <v>1.2158142320153624</v>
      </c>
      <c r="K78" t="str">
        <f t="shared" si="6"/>
        <v>30/06/2023</v>
      </c>
    </row>
    <row r="79" spans="1:11" x14ac:dyDescent="0.2">
      <c r="A79" s="9" t="s">
        <v>499</v>
      </c>
      <c r="C79">
        <v>3417001122</v>
      </c>
      <c r="D79" s="9" t="s">
        <v>420</v>
      </c>
      <c r="G79" s="5">
        <v>8239.8799999999992</v>
      </c>
      <c r="H79" t="s">
        <v>441</v>
      </c>
      <c r="I79" s="8">
        <f t="shared" si="5"/>
        <v>30</v>
      </c>
      <c r="J79">
        <f t="shared" si="4"/>
        <v>1.2508819428058284</v>
      </c>
      <c r="K79" t="str">
        <f t="shared" si="6"/>
        <v>30/06/2023</v>
      </c>
    </row>
    <row r="80" spans="1:11" x14ac:dyDescent="0.2">
      <c r="A80" s="9" t="s">
        <v>503</v>
      </c>
      <c r="C80">
        <v>556</v>
      </c>
      <c r="D80" s="9" t="s">
        <v>473</v>
      </c>
      <c r="G80" s="5">
        <v>2825</v>
      </c>
      <c r="H80" t="s">
        <v>493</v>
      </c>
      <c r="I80" s="8">
        <f t="shared" si="5"/>
        <v>30</v>
      </c>
      <c r="J80">
        <f t="shared" si="4"/>
        <v>0.42885836789206466</v>
      </c>
      <c r="K80" t="str">
        <f t="shared" si="6"/>
        <v>13/06/2023</v>
      </c>
    </row>
    <row r="81" spans="1:12" ht="15.75" x14ac:dyDescent="0.2">
      <c r="A81" s="9"/>
      <c r="D81" s="9"/>
      <c r="G81" s="10">
        <f>SUM(G2:G80)</f>
        <v>197617.69000000003</v>
      </c>
      <c r="I81" s="8"/>
      <c r="K81" s="29">
        <f>+AVERAGE(J2:J80)</f>
        <v>0.46356610027540635</v>
      </c>
      <c r="L81" s="13" t="s">
        <v>12</v>
      </c>
    </row>
    <row r="82" spans="1:12" x14ac:dyDescent="0.2">
      <c r="A82" s="9"/>
      <c r="D82" s="9"/>
      <c r="I82" s="8"/>
    </row>
    <row r="83" spans="1:12" x14ac:dyDescent="0.2">
      <c r="A83" s="9" t="s">
        <v>534</v>
      </c>
      <c r="C83">
        <v>3322</v>
      </c>
      <c r="D83" s="9" t="s">
        <v>547</v>
      </c>
      <c r="G83" s="5">
        <v>151.38</v>
      </c>
      <c r="H83" t="s">
        <v>48</v>
      </c>
      <c r="I83" s="8">
        <f t="shared" ref="I83:I146" si="7">+A83-D83</f>
        <v>76</v>
      </c>
      <c r="J83">
        <f t="shared" ref="J83:J114" si="8">(G83*I83)/$G$189</f>
        <v>3.8211553122036022E-2</v>
      </c>
      <c r="K83" t="str">
        <f>+LEFT(D83,10)</f>
        <v>16/06/2023</v>
      </c>
    </row>
    <row r="84" spans="1:12" x14ac:dyDescent="0.2">
      <c r="A84" s="9" t="s">
        <v>534</v>
      </c>
      <c r="C84">
        <v>11</v>
      </c>
      <c r="D84" s="9" t="s">
        <v>547</v>
      </c>
      <c r="G84" s="5">
        <v>1950</v>
      </c>
      <c r="H84" t="s">
        <v>517</v>
      </c>
      <c r="I84" s="8">
        <f t="shared" si="7"/>
        <v>76</v>
      </c>
      <c r="J84">
        <f t="shared" si="8"/>
        <v>0.49222175048203365</v>
      </c>
      <c r="K84" t="str">
        <f t="shared" ref="K84:K147" si="9">+LEFT(D84,10)</f>
        <v>16/06/2023</v>
      </c>
    </row>
    <row r="85" spans="1:12" x14ac:dyDescent="0.2">
      <c r="A85" s="9" t="s">
        <v>535</v>
      </c>
      <c r="C85">
        <v>201581605</v>
      </c>
      <c r="D85" s="9" t="s">
        <v>535</v>
      </c>
      <c r="G85" s="5">
        <v>351.26</v>
      </c>
      <c r="H85" t="s">
        <v>46</v>
      </c>
      <c r="I85" s="8">
        <f t="shared" si="7"/>
        <v>0</v>
      </c>
      <c r="J85">
        <f t="shared" si="8"/>
        <v>0</v>
      </c>
      <c r="K85" t="str">
        <f t="shared" si="9"/>
        <v>03/08/2023</v>
      </c>
    </row>
    <row r="86" spans="1:12" x14ac:dyDescent="0.2">
      <c r="A86" s="9" t="s">
        <v>536</v>
      </c>
      <c r="C86">
        <v>201619105</v>
      </c>
      <c r="D86" s="9" t="s">
        <v>536</v>
      </c>
      <c r="G86" s="5">
        <v>390.98</v>
      </c>
      <c r="H86" t="s">
        <v>46</v>
      </c>
      <c r="I86" s="8">
        <f t="shared" si="7"/>
        <v>0</v>
      </c>
      <c r="J86">
        <f t="shared" si="8"/>
        <v>0</v>
      </c>
      <c r="K86" t="str">
        <f t="shared" si="9"/>
        <v>09/08/2023</v>
      </c>
    </row>
    <row r="87" spans="1:12" x14ac:dyDescent="0.2">
      <c r="A87" s="9" t="s">
        <v>537</v>
      </c>
      <c r="C87">
        <v>201671705</v>
      </c>
      <c r="D87" s="9" t="s">
        <v>537</v>
      </c>
      <c r="G87" s="5">
        <v>125.96</v>
      </c>
      <c r="H87" t="s">
        <v>46</v>
      </c>
      <c r="I87" s="8">
        <f t="shared" si="7"/>
        <v>0</v>
      </c>
      <c r="J87">
        <f t="shared" si="8"/>
        <v>0</v>
      </c>
      <c r="K87" t="str">
        <f t="shared" si="9"/>
        <v>17/08/2023</v>
      </c>
    </row>
    <row r="88" spans="1:12" x14ac:dyDescent="0.2">
      <c r="A88" s="9" t="s">
        <v>538</v>
      </c>
      <c r="C88">
        <v>201723405</v>
      </c>
      <c r="D88" s="9" t="s">
        <v>538</v>
      </c>
      <c r="G88" s="5">
        <v>152.88</v>
      </c>
      <c r="H88" t="s">
        <v>46</v>
      </c>
      <c r="I88" s="8">
        <f t="shared" si="7"/>
        <v>0</v>
      </c>
      <c r="J88">
        <f t="shared" si="8"/>
        <v>0</v>
      </c>
      <c r="K88" t="str">
        <f t="shared" si="9"/>
        <v>23/08/2023</v>
      </c>
    </row>
    <row r="89" spans="1:12" x14ac:dyDescent="0.2">
      <c r="A89" s="9" t="s">
        <v>534</v>
      </c>
      <c r="C89">
        <v>43600</v>
      </c>
      <c r="D89" s="9" t="s">
        <v>548</v>
      </c>
      <c r="G89" s="5">
        <v>65.099999999999994</v>
      </c>
      <c r="H89" t="s">
        <v>40</v>
      </c>
      <c r="I89" s="8">
        <f t="shared" si="7"/>
        <v>61</v>
      </c>
      <c r="J89">
        <f t="shared" si="8"/>
        <v>1.3189350832248337E-2</v>
      </c>
      <c r="K89" t="str">
        <f t="shared" si="9"/>
        <v>01/07/2023</v>
      </c>
    </row>
    <row r="90" spans="1:12" x14ac:dyDescent="0.2">
      <c r="A90" s="9" t="s">
        <v>539</v>
      </c>
      <c r="C90">
        <v>23073944</v>
      </c>
      <c r="D90" s="9" t="s">
        <v>420</v>
      </c>
      <c r="G90" s="5">
        <v>1971</v>
      </c>
      <c r="H90" t="s">
        <v>17</v>
      </c>
      <c r="I90" s="8">
        <f t="shared" si="7"/>
        <v>61</v>
      </c>
      <c r="J90">
        <f t="shared" si="8"/>
        <v>0.39932735008235754</v>
      </c>
      <c r="K90" t="str">
        <f t="shared" si="9"/>
        <v>30/06/2023</v>
      </c>
    </row>
    <row r="91" spans="1:12" x14ac:dyDescent="0.2">
      <c r="A91" s="9" t="s">
        <v>539</v>
      </c>
      <c r="C91">
        <v>23075595</v>
      </c>
      <c r="D91" s="9" t="s">
        <v>420</v>
      </c>
      <c r="G91" s="5">
        <v>847</v>
      </c>
      <c r="H91" t="s">
        <v>17</v>
      </c>
      <c r="I91" s="8">
        <f t="shared" si="7"/>
        <v>61</v>
      </c>
      <c r="J91">
        <f t="shared" si="8"/>
        <v>0.17160338179591925</v>
      </c>
      <c r="K91" t="str">
        <f t="shared" si="9"/>
        <v>30/06/2023</v>
      </c>
    </row>
    <row r="92" spans="1:12" x14ac:dyDescent="0.2">
      <c r="A92" s="9" t="s">
        <v>534</v>
      </c>
      <c r="C92">
        <v>3102652</v>
      </c>
      <c r="D92" s="9" t="s">
        <v>444</v>
      </c>
      <c r="G92" s="5">
        <v>158.30000000000001</v>
      </c>
      <c r="H92" t="s">
        <v>53</v>
      </c>
      <c r="I92" s="8">
        <f t="shared" si="7"/>
        <v>31</v>
      </c>
      <c r="J92">
        <f t="shared" si="8"/>
        <v>1.6298784049530932E-2</v>
      </c>
      <c r="K92" t="str">
        <f t="shared" si="9"/>
        <v>31/07/2023</v>
      </c>
    </row>
    <row r="93" spans="1:12" x14ac:dyDescent="0.2">
      <c r="A93" s="9" t="s">
        <v>534</v>
      </c>
      <c r="C93">
        <v>167041</v>
      </c>
      <c r="D93" s="9" t="s">
        <v>421</v>
      </c>
      <c r="G93" s="5">
        <v>32.130000000000003</v>
      </c>
      <c r="H93" t="s">
        <v>521</v>
      </c>
      <c r="I93" s="8">
        <f t="shared" si="7"/>
        <v>77</v>
      </c>
      <c r="J93">
        <f t="shared" si="8"/>
        <v>8.217014392105643E-3</v>
      </c>
      <c r="K93" t="str">
        <f t="shared" si="9"/>
        <v>15/06/2023</v>
      </c>
    </row>
    <row r="94" spans="1:12" x14ac:dyDescent="0.2">
      <c r="A94" s="9" t="s">
        <v>540</v>
      </c>
      <c r="C94">
        <v>703156876</v>
      </c>
      <c r="D94" s="9" t="s">
        <v>479</v>
      </c>
      <c r="G94" s="5">
        <v>368.42</v>
      </c>
      <c r="H94" t="s">
        <v>14</v>
      </c>
      <c r="I94" s="8">
        <f t="shared" si="7"/>
        <v>31</v>
      </c>
      <c r="J94">
        <f t="shared" si="8"/>
        <v>3.7933026023551392E-2</v>
      </c>
      <c r="K94" t="str">
        <f t="shared" si="9"/>
        <v>11/07/2023</v>
      </c>
    </row>
    <row r="95" spans="1:12" x14ac:dyDescent="0.2">
      <c r="A95" s="9" t="s">
        <v>540</v>
      </c>
      <c r="C95">
        <v>800134300</v>
      </c>
      <c r="D95" s="9" t="s">
        <v>479</v>
      </c>
      <c r="G95" s="5">
        <v>148.94999999999999</v>
      </c>
      <c r="H95" t="s">
        <v>14</v>
      </c>
      <c r="I95" s="8">
        <f t="shared" si="7"/>
        <v>31</v>
      </c>
      <c r="J95">
        <f t="shared" si="8"/>
        <v>1.5336095288551054E-2</v>
      </c>
      <c r="K95" t="str">
        <f t="shared" si="9"/>
        <v>11/07/2023</v>
      </c>
    </row>
    <row r="96" spans="1:12" x14ac:dyDescent="0.2">
      <c r="A96" s="9" t="s">
        <v>540</v>
      </c>
      <c r="C96">
        <v>800134316</v>
      </c>
      <c r="D96" s="9" t="s">
        <v>479</v>
      </c>
      <c r="G96" s="5">
        <v>53.73</v>
      </c>
      <c r="H96" t="s">
        <v>14</v>
      </c>
      <c r="I96" s="8">
        <f t="shared" si="7"/>
        <v>31</v>
      </c>
      <c r="J96">
        <f t="shared" si="8"/>
        <v>5.5321141312779333E-3</v>
      </c>
      <c r="K96" t="str">
        <f t="shared" si="9"/>
        <v>11/07/2023</v>
      </c>
    </row>
    <row r="97" spans="1:11" x14ac:dyDescent="0.2">
      <c r="A97" s="9" t="s">
        <v>540</v>
      </c>
      <c r="C97">
        <v>800134453</v>
      </c>
      <c r="D97" s="9" t="s">
        <v>479</v>
      </c>
      <c r="G97" s="5">
        <v>66.62</v>
      </c>
      <c r="H97" t="s">
        <v>14</v>
      </c>
      <c r="I97" s="8">
        <f t="shared" si="7"/>
        <v>31</v>
      </c>
      <c r="J97">
        <f t="shared" si="8"/>
        <v>6.8592861236876227E-3</v>
      </c>
      <c r="K97" t="str">
        <f t="shared" si="9"/>
        <v>11/07/2023</v>
      </c>
    </row>
    <row r="98" spans="1:11" x14ac:dyDescent="0.2">
      <c r="A98" s="9" t="s">
        <v>540</v>
      </c>
      <c r="C98">
        <v>800134525</v>
      </c>
      <c r="D98" s="9" t="s">
        <v>479</v>
      </c>
      <c r="G98" s="5">
        <v>58.7</v>
      </c>
      <c r="H98" t="s">
        <v>14</v>
      </c>
      <c r="I98" s="8">
        <f t="shared" si="7"/>
        <v>31</v>
      </c>
      <c r="J98">
        <f t="shared" si="8"/>
        <v>6.0438321143870223E-3</v>
      </c>
      <c r="K98" t="str">
        <f t="shared" si="9"/>
        <v>11/07/2023</v>
      </c>
    </row>
    <row r="99" spans="1:11" x14ac:dyDescent="0.2">
      <c r="A99" s="9" t="s">
        <v>540</v>
      </c>
      <c r="C99">
        <v>800134542</v>
      </c>
      <c r="D99" s="9" t="s">
        <v>479</v>
      </c>
      <c r="G99" s="5">
        <v>59.96</v>
      </c>
      <c r="H99" t="s">
        <v>14</v>
      </c>
      <c r="I99" s="8">
        <f t="shared" si="7"/>
        <v>31</v>
      </c>
      <c r="J99">
        <f t="shared" si="8"/>
        <v>6.1735634340484812E-3</v>
      </c>
      <c r="K99" t="str">
        <f t="shared" si="9"/>
        <v>11/07/2023</v>
      </c>
    </row>
    <row r="100" spans="1:11" x14ac:dyDescent="0.2">
      <c r="A100" s="9" t="s">
        <v>540</v>
      </c>
      <c r="C100">
        <v>800134559</v>
      </c>
      <c r="D100" s="9" t="s">
        <v>479</v>
      </c>
      <c r="G100" s="5">
        <v>89.61</v>
      </c>
      <c r="H100" t="s">
        <v>14</v>
      </c>
      <c r="I100" s="8">
        <f t="shared" si="7"/>
        <v>31</v>
      </c>
      <c r="J100">
        <f t="shared" si="8"/>
        <v>9.2263679006851958E-3</v>
      </c>
      <c r="K100" t="str">
        <f t="shared" si="9"/>
        <v>11/07/2023</v>
      </c>
    </row>
    <row r="101" spans="1:11" x14ac:dyDescent="0.2">
      <c r="A101" s="9" t="s">
        <v>540</v>
      </c>
      <c r="C101">
        <v>800134587</v>
      </c>
      <c r="D101" s="9" t="s">
        <v>479</v>
      </c>
      <c r="G101" s="5">
        <v>128.31</v>
      </c>
      <c r="H101" t="s">
        <v>14</v>
      </c>
      <c r="I101" s="8">
        <f t="shared" si="7"/>
        <v>31</v>
      </c>
      <c r="J101">
        <f t="shared" si="8"/>
        <v>1.3210972718858583E-2</v>
      </c>
      <c r="K101" t="str">
        <f t="shared" si="9"/>
        <v>11/07/2023</v>
      </c>
    </row>
    <row r="102" spans="1:11" x14ac:dyDescent="0.2">
      <c r="A102" s="9" t="s">
        <v>534</v>
      </c>
      <c r="C102">
        <v>31036851</v>
      </c>
      <c r="D102" s="9" t="s">
        <v>420</v>
      </c>
      <c r="G102" s="5">
        <v>5.53</v>
      </c>
      <c r="H102" t="s">
        <v>34</v>
      </c>
      <c r="I102" s="8">
        <f t="shared" si="7"/>
        <v>62</v>
      </c>
      <c r="J102">
        <f t="shared" si="8"/>
        <v>1.1387526948061408E-3</v>
      </c>
      <c r="K102" t="str">
        <f t="shared" si="9"/>
        <v>30/06/2023</v>
      </c>
    </row>
    <row r="103" spans="1:11" x14ac:dyDescent="0.2">
      <c r="A103" s="9" t="s">
        <v>534</v>
      </c>
      <c r="C103">
        <v>1010000298</v>
      </c>
      <c r="D103" s="9" t="s">
        <v>507</v>
      </c>
      <c r="G103" s="5">
        <v>1000</v>
      </c>
      <c r="H103" t="s">
        <v>114</v>
      </c>
      <c r="I103" s="8">
        <f t="shared" si="7"/>
        <v>70</v>
      </c>
      <c r="J103">
        <f t="shared" si="8"/>
        <v>0.23249340441121696</v>
      </c>
      <c r="K103" t="str">
        <f t="shared" si="9"/>
        <v>22/06/2023</v>
      </c>
    </row>
    <row r="104" spans="1:11" x14ac:dyDescent="0.2">
      <c r="A104" s="9" t="s">
        <v>534</v>
      </c>
      <c r="C104">
        <v>126821</v>
      </c>
      <c r="D104" s="9" t="s">
        <v>480</v>
      </c>
      <c r="G104" s="5">
        <v>150</v>
      </c>
      <c r="H104" t="s">
        <v>81</v>
      </c>
      <c r="I104" s="8">
        <f t="shared" si="7"/>
        <v>72</v>
      </c>
      <c r="J104">
        <f t="shared" si="8"/>
        <v>3.5870410966302051E-2</v>
      </c>
      <c r="K104" t="str">
        <f t="shared" si="9"/>
        <v>20/06/2023</v>
      </c>
    </row>
    <row r="105" spans="1:11" x14ac:dyDescent="0.2">
      <c r="A105" s="9" t="s">
        <v>534</v>
      </c>
      <c r="C105">
        <v>126822</v>
      </c>
      <c r="D105" s="9" t="s">
        <v>480</v>
      </c>
      <c r="G105" s="5">
        <v>261.85000000000002</v>
      </c>
      <c r="H105" t="s">
        <v>81</v>
      </c>
      <c r="I105" s="8">
        <f t="shared" si="7"/>
        <v>72</v>
      </c>
      <c r="J105">
        <f t="shared" si="8"/>
        <v>6.2617780743507948E-2</v>
      </c>
      <c r="K105" t="str">
        <f t="shared" si="9"/>
        <v>20/06/2023</v>
      </c>
    </row>
    <row r="106" spans="1:11" x14ac:dyDescent="0.2">
      <c r="A106" s="9" t="s">
        <v>534</v>
      </c>
      <c r="C106">
        <v>126823</v>
      </c>
      <c r="D106" s="9" t="s">
        <v>480</v>
      </c>
      <c r="G106" s="5">
        <v>50</v>
      </c>
      <c r="H106" t="s">
        <v>81</v>
      </c>
      <c r="I106" s="8">
        <f t="shared" si="7"/>
        <v>72</v>
      </c>
      <c r="J106">
        <f t="shared" si="8"/>
        <v>1.1956803655434016E-2</v>
      </c>
      <c r="K106" t="str">
        <f t="shared" si="9"/>
        <v>20/06/2023</v>
      </c>
    </row>
    <row r="107" spans="1:11" x14ac:dyDescent="0.2">
      <c r="A107" s="9" t="s">
        <v>534</v>
      </c>
      <c r="C107">
        <v>3402023</v>
      </c>
      <c r="D107" s="9" t="s">
        <v>428</v>
      </c>
      <c r="G107" s="5">
        <v>440</v>
      </c>
      <c r="H107" t="s">
        <v>115</v>
      </c>
      <c r="I107" s="8">
        <f t="shared" si="7"/>
        <v>91</v>
      </c>
      <c r="J107">
        <f t="shared" si="8"/>
        <v>0.13298622732321611</v>
      </c>
      <c r="K107" t="str">
        <f t="shared" si="9"/>
        <v>01/06/2023</v>
      </c>
    </row>
    <row r="108" spans="1:11" x14ac:dyDescent="0.2">
      <c r="A108" s="9" t="s">
        <v>534</v>
      </c>
      <c r="C108">
        <v>90</v>
      </c>
      <c r="D108" s="9" t="s">
        <v>444</v>
      </c>
      <c r="G108" s="5">
        <v>940</v>
      </c>
      <c r="H108" t="s">
        <v>118</v>
      </c>
      <c r="I108" s="8">
        <f t="shared" si="7"/>
        <v>31</v>
      </c>
      <c r="J108">
        <f t="shared" si="8"/>
        <v>9.6783682922040898E-2</v>
      </c>
      <c r="K108" t="str">
        <f t="shared" si="9"/>
        <v>31/07/2023</v>
      </c>
    </row>
    <row r="109" spans="1:11" x14ac:dyDescent="0.2">
      <c r="A109" s="9" t="s">
        <v>534</v>
      </c>
      <c r="C109">
        <v>1777</v>
      </c>
      <c r="D109" s="9" t="s">
        <v>420</v>
      </c>
      <c r="G109" s="5">
        <v>255.5</v>
      </c>
      <c r="H109" t="s">
        <v>57</v>
      </c>
      <c r="I109" s="8">
        <f t="shared" si="7"/>
        <v>62</v>
      </c>
      <c r="J109">
        <f t="shared" si="8"/>
        <v>5.2613257418258404E-2</v>
      </c>
      <c r="K109" t="str">
        <f t="shared" si="9"/>
        <v>30/06/2023</v>
      </c>
    </row>
    <row r="110" spans="1:11" x14ac:dyDescent="0.2">
      <c r="A110" s="9" t="s">
        <v>534</v>
      </c>
      <c r="C110">
        <v>1778</v>
      </c>
      <c r="D110" s="9" t="s">
        <v>420</v>
      </c>
      <c r="G110" s="5">
        <v>9839</v>
      </c>
      <c r="H110" t="s">
        <v>57</v>
      </c>
      <c r="I110" s="8">
        <f t="shared" si="7"/>
        <v>62</v>
      </c>
      <c r="J110">
        <f t="shared" si="8"/>
        <v>2.0260737367445967</v>
      </c>
      <c r="K110" t="str">
        <f t="shared" si="9"/>
        <v>30/06/2023</v>
      </c>
    </row>
    <row r="111" spans="1:11" x14ac:dyDescent="0.2">
      <c r="A111" s="9" t="s">
        <v>534</v>
      </c>
      <c r="C111">
        <v>1868</v>
      </c>
      <c r="D111" s="9" t="s">
        <v>420</v>
      </c>
      <c r="G111" s="5">
        <v>501.6</v>
      </c>
      <c r="H111" t="s">
        <v>57</v>
      </c>
      <c r="I111" s="8">
        <f t="shared" si="7"/>
        <v>62</v>
      </c>
      <c r="J111">
        <f t="shared" si="8"/>
        <v>0.10329084117807599</v>
      </c>
      <c r="K111" t="str">
        <f t="shared" si="9"/>
        <v>30/06/2023</v>
      </c>
    </row>
    <row r="112" spans="1:11" x14ac:dyDescent="0.2">
      <c r="A112" s="9" t="s">
        <v>541</v>
      </c>
      <c r="C112">
        <v>220230009549800</v>
      </c>
      <c r="D112" s="9" t="s">
        <v>484</v>
      </c>
      <c r="G112" s="5">
        <v>2161</v>
      </c>
      <c r="H112" t="s">
        <v>54</v>
      </c>
      <c r="I112" s="8">
        <f t="shared" si="7"/>
        <v>33</v>
      </c>
      <c r="J112">
        <f t="shared" si="8"/>
        <v>0.23685431641110166</v>
      </c>
      <c r="K112" t="str">
        <f t="shared" si="9"/>
        <v>10/07/2023</v>
      </c>
    </row>
    <row r="113" spans="1:11" x14ac:dyDescent="0.2">
      <c r="A113" s="9" t="s">
        <v>542</v>
      </c>
      <c r="C113">
        <v>100</v>
      </c>
      <c r="D113" s="9" t="s">
        <v>542</v>
      </c>
      <c r="G113" s="5">
        <v>3172</v>
      </c>
      <c r="H113" t="s">
        <v>84</v>
      </c>
      <c r="I113" s="8">
        <f t="shared" si="7"/>
        <v>0</v>
      </c>
      <c r="J113">
        <f t="shared" si="8"/>
        <v>0</v>
      </c>
      <c r="K113" t="str">
        <f t="shared" si="9"/>
        <v>07/08/2023</v>
      </c>
    </row>
    <row r="114" spans="1:11" x14ac:dyDescent="0.2">
      <c r="A114" s="9" t="s">
        <v>539</v>
      </c>
      <c r="C114">
        <v>900028526</v>
      </c>
      <c r="D114" s="9" t="s">
        <v>539</v>
      </c>
      <c r="G114" s="5">
        <v>1.5</v>
      </c>
      <c r="H114" t="s">
        <v>51</v>
      </c>
      <c r="I114" s="8">
        <f t="shared" si="7"/>
        <v>0</v>
      </c>
      <c r="J114">
        <f t="shared" si="8"/>
        <v>0</v>
      </c>
      <c r="K114" t="str">
        <f t="shared" si="9"/>
        <v>30/08/2023</v>
      </c>
    </row>
    <row r="115" spans="1:11" x14ac:dyDescent="0.2">
      <c r="A115" s="9" t="s">
        <v>534</v>
      </c>
      <c r="C115">
        <v>402</v>
      </c>
      <c r="D115" s="9" t="s">
        <v>421</v>
      </c>
      <c r="G115" s="5">
        <v>396</v>
      </c>
      <c r="H115" t="s">
        <v>55</v>
      </c>
      <c r="I115" s="8">
        <f t="shared" si="7"/>
        <v>77</v>
      </c>
      <c r="J115">
        <f t="shared" ref="J115:J146" si="10">(G115*I115)/$G$189</f>
        <v>0.10127412696152611</v>
      </c>
      <c r="K115" t="str">
        <f t="shared" si="9"/>
        <v>15/06/2023</v>
      </c>
    </row>
    <row r="116" spans="1:11" x14ac:dyDescent="0.2">
      <c r="A116" s="9" t="s">
        <v>534</v>
      </c>
      <c r="C116">
        <v>2041230001327</v>
      </c>
      <c r="D116" s="9" t="s">
        <v>547</v>
      </c>
      <c r="G116" s="5">
        <v>71.61</v>
      </c>
      <c r="H116" t="s">
        <v>47</v>
      </c>
      <c r="I116" s="8">
        <f t="shared" si="7"/>
        <v>76</v>
      </c>
      <c r="J116">
        <f t="shared" si="10"/>
        <v>1.8075897206163295E-2</v>
      </c>
      <c r="K116" t="str">
        <f t="shared" si="9"/>
        <v>16/06/2023</v>
      </c>
    </row>
    <row r="117" spans="1:11" x14ac:dyDescent="0.2">
      <c r="A117" s="9" t="s">
        <v>534</v>
      </c>
      <c r="C117">
        <v>2041230001358</v>
      </c>
      <c r="D117" s="9" t="s">
        <v>429</v>
      </c>
      <c r="G117" s="5">
        <v>60.9</v>
      </c>
      <c r="H117" t="s">
        <v>47</v>
      </c>
      <c r="I117" s="8">
        <f t="shared" si="7"/>
        <v>69</v>
      </c>
      <c r="J117">
        <f t="shared" si="10"/>
        <v>1.3956579066805353E-2</v>
      </c>
      <c r="K117" t="str">
        <f t="shared" si="9"/>
        <v>23/06/2023</v>
      </c>
    </row>
    <row r="118" spans="1:11" x14ac:dyDescent="0.2">
      <c r="A118" s="9" t="s">
        <v>534</v>
      </c>
      <c r="C118">
        <v>2041230001386</v>
      </c>
      <c r="D118" s="9" t="s">
        <v>512</v>
      </c>
      <c r="G118" s="5">
        <v>718.38</v>
      </c>
      <c r="H118" t="s">
        <v>47</v>
      </c>
      <c r="I118" s="8">
        <f t="shared" si="7"/>
        <v>64</v>
      </c>
      <c r="J118">
        <f t="shared" si="10"/>
        <v>0.15270273084427891</v>
      </c>
      <c r="K118" t="str">
        <f t="shared" si="9"/>
        <v>28/06/2023</v>
      </c>
    </row>
    <row r="119" spans="1:11" x14ac:dyDescent="0.2">
      <c r="A119" s="9" t="s">
        <v>534</v>
      </c>
      <c r="C119">
        <v>2023014800430</v>
      </c>
      <c r="D119" s="9" t="s">
        <v>444</v>
      </c>
      <c r="G119" s="5">
        <v>8982.7099999999991</v>
      </c>
      <c r="H119" t="s">
        <v>42</v>
      </c>
      <c r="I119" s="8">
        <f t="shared" si="7"/>
        <v>31</v>
      </c>
      <c r="J119">
        <f t="shared" si="10"/>
        <v>0.92487208129855936</v>
      </c>
      <c r="K119" t="str">
        <f t="shared" si="9"/>
        <v>31/07/2023</v>
      </c>
    </row>
    <row r="120" spans="1:11" x14ac:dyDescent="0.2">
      <c r="A120" s="9" t="s">
        <v>534</v>
      </c>
      <c r="C120">
        <v>296</v>
      </c>
      <c r="D120" s="9" t="s">
        <v>444</v>
      </c>
      <c r="G120" s="5">
        <v>1365</v>
      </c>
      <c r="H120" t="s">
        <v>21</v>
      </c>
      <c r="I120" s="8">
        <f t="shared" si="7"/>
        <v>31</v>
      </c>
      <c r="J120">
        <f t="shared" si="10"/>
        <v>0.14054226296658065</v>
      </c>
      <c r="K120" t="str">
        <f t="shared" si="9"/>
        <v>31/07/2023</v>
      </c>
    </row>
    <row r="121" spans="1:11" x14ac:dyDescent="0.2">
      <c r="A121" s="9" t="s">
        <v>534</v>
      </c>
      <c r="C121">
        <v>1711972</v>
      </c>
      <c r="D121" s="9" t="s">
        <v>549</v>
      </c>
      <c r="G121" s="5">
        <v>123.76</v>
      </c>
      <c r="H121" t="s">
        <v>62</v>
      </c>
      <c r="I121" s="8">
        <f t="shared" si="7"/>
        <v>23</v>
      </c>
      <c r="J121">
        <f t="shared" si="10"/>
        <v>9.454111796977728E-3</v>
      </c>
      <c r="K121" t="str">
        <f t="shared" si="9"/>
        <v>08/08/2023</v>
      </c>
    </row>
    <row r="122" spans="1:11" x14ac:dyDescent="0.2">
      <c r="A122" s="9" t="s">
        <v>534</v>
      </c>
      <c r="C122">
        <v>18262</v>
      </c>
      <c r="D122" s="9" t="s">
        <v>444</v>
      </c>
      <c r="G122" s="5">
        <v>1139.4000000000001</v>
      </c>
      <c r="H122" t="s">
        <v>69</v>
      </c>
      <c r="I122" s="8">
        <f t="shared" si="7"/>
        <v>31</v>
      </c>
      <c r="J122">
        <f t="shared" si="10"/>
        <v>0.11731417906529085</v>
      </c>
      <c r="K122" t="str">
        <f t="shared" si="9"/>
        <v>31/07/2023</v>
      </c>
    </row>
    <row r="123" spans="1:11" x14ac:dyDescent="0.2">
      <c r="A123" s="9" t="s">
        <v>534</v>
      </c>
      <c r="C123">
        <v>1696</v>
      </c>
      <c r="D123" s="9" t="s">
        <v>486</v>
      </c>
      <c r="G123" s="5">
        <v>204.84</v>
      </c>
      <c r="H123" t="s">
        <v>90</v>
      </c>
      <c r="I123" s="8">
        <f t="shared" si="7"/>
        <v>45</v>
      </c>
      <c r="J123">
        <f t="shared" si="10"/>
        <v>3.0615395759738796E-2</v>
      </c>
      <c r="K123" t="str">
        <f t="shared" si="9"/>
        <v>17/07/2023</v>
      </c>
    </row>
    <row r="124" spans="1:11" x14ac:dyDescent="0.2">
      <c r="A124" s="9" t="s">
        <v>534</v>
      </c>
      <c r="C124">
        <v>1623400513</v>
      </c>
      <c r="D124" s="9" t="s">
        <v>504</v>
      </c>
      <c r="G124" s="5">
        <v>20</v>
      </c>
      <c r="H124" t="s">
        <v>66</v>
      </c>
      <c r="I124" s="8">
        <f t="shared" si="7"/>
        <v>37</v>
      </c>
      <c r="J124">
        <f t="shared" si="10"/>
        <v>2.4577874180614365E-3</v>
      </c>
      <c r="K124" t="str">
        <f t="shared" si="9"/>
        <v>25/07/2023</v>
      </c>
    </row>
    <row r="125" spans="1:11" x14ac:dyDescent="0.2">
      <c r="A125" s="9" t="s">
        <v>534</v>
      </c>
      <c r="C125">
        <v>1623400535</v>
      </c>
      <c r="D125" s="9" t="s">
        <v>444</v>
      </c>
      <c r="G125" s="5">
        <v>9.77</v>
      </c>
      <c r="H125" t="s">
        <v>66</v>
      </c>
      <c r="I125" s="8">
        <f t="shared" si="7"/>
        <v>31</v>
      </c>
      <c r="J125">
        <f t="shared" si="10"/>
        <v>1.0059325342003612E-3</v>
      </c>
      <c r="K125" t="str">
        <f t="shared" si="9"/>
        <v>31/07/2023</v>
      </c>
    </row>
    <row r="126" spans="1:11" x14ac:dyDescent="0.2">
      <c r="A126" s="9" t="s">
        <v>534</v>
      </c>
      <c r="C126">
        <v>7158430</v>
      </c>
      <c r="D126" s="9" t="s">
        <v>444</v>
      </c>
      <c r="G126" s="5">
        <v>7.5</v>
      </c>
      <c r="H126" t="s">
        <v>16</v>
      </c>
      <c r="I126" s="8">
        <f t="shared" si="7"/>
        <v>31</v>
      </c>
      <c r="J126">
        <f t="shared" si="10"/>
        <v>7.7221023608011353E-4</v>
      </c>
      <c r="K126" t="str">
        <f t="shared" si="9"/>
        <v>31/07/2023</v>
      </c>
    </row>
    <row r="127" spans="1:11" x14ac:dyDescent="0.2">
      <c r="A127" s="9" t="s">
        <v>534</v>
      </c>
      <c r="C127">
        <v>41923</v>
      </c>
      <c r="D127" s="9" t="s">
        <v>420</v>
      </c>
      <c r="G127" s="5">
        <v>1060</v>
      </c>
      <c r="H127" t="s">
        <v>111</v>
      </c>
      <c r="I127" s="8">
        <f t="shared" si="7"/>
        <v>62</v>
      </c>
      <c r="J127">
        <f t="shared" si="10"/>
        <v>0.21827809339864543</v>
      </c>
      <c r="K127" t="str">
        <f t="shared" si="9"/>
        <v>30/06/2023</v>
      </c>
    </row>
    <row r="128" spans="1:11" x14ac:dyDescent="0.2">
      <c r="A128" s="9" t="s">
        <v>539</v>
      </c>
      <c r="C128">
        <v>230165709</v>
      </c>
      <c r="D128" s="9" t="s">
        <v>550</v>
      </c>
      <c r="G128" s="5">
        <v>85</v>
      </c>
      <c r="H128" t="s">
        <v>43</v>
      </c>
      <c r="I128" s="8">
        <f t="shared" si="7"/>
        <v>20</v>
      </c>
      <c r="J128">
        <f t="shared" si="10"/>
        <v>5.6462683928438411E-3</v>
      </c>
      <c r="K128" t="str">
        <f t="shared" si="9"/>
        <v>10/08/2023</v>
      </c>
    </row>
    <row r="129" spans="1:11" x14ac:dyDescent="0.2">
      <c r="A129" s="9" t="s">
        <v>534</v>
      </c>
      <c r="C129">
        <v>922</v>
      </c>
      <c r="D129" s="9" t="s">
        <v>481</v>
      </c>
      <c r="G129" s="5">
        <v>70</v>
      </c>
      <c r="H129" t="s">
        <v>91</v>
      </c>
      <c r="I129" s="8">
        <f t="shared" si="7"/>
        <v>56</v>
      </c>
      <c r="J129">
        <f t="shared" si="10"/>
        <v>1.3019630647028151E-2</v>
      </c>
      <c r="K129" t="str">
        <f t="shared" si="9"/>
        <v>06/07/2023</v>
      </c>
    </row>
    <row r="130" spans="1:11" x14ac:dyDescent="0.2">
      <c r="A130" s="9" t="s">
        <v>534</v>
      </c>
      <c r="C130">
        <v>192</v>
      </c>
      <c r="D130" s="9" t="s">
        <v>420</v>
      </c>
      <c r="G130" s="5">
        <v>1617.21</v>
      </c>
      <c r="H130" t="s">
        <v>25</v>
      </c>
      <c r="I130" s="8">
        <f t="shared" si="7"/>
        <v>62</v>
      </c>
      <c r="J130">
        <f t="shared" si="10"/>
        <v>0.33302029757096546</v>
      </c>
      <c r="K130" t="str">
        <f t="shared" si="9"/>
        <v>30/06/2023</v>
      </c>
    </row>
    <row r="131" spans="1:11" x14ac:dyDescent="0.2">
      <c r="A131" s="9" t="s">
        <v>543</v>
      </c>
      <c r="C131">
        <v>316</v>
      </c>
      <c r="D131" s="9" t="s">
        <v>543</v>
      </c>
      <c r="G131" s="5">
        <v>51256</v>
      </c>
      <c r="H131" t="s">
        <v>13</v>
      </c>
      <c r="I131" s="8">
        <f t="shared" si="7"/>
        <v>0</v>
      </c>
      <c r="J131">
        <f t="shared" si="10"/>
        <v>0</v>
      </c>
      <c r="K131" t="str">
        <f t="shared" si="9"/>
        <v>01/08/2023</v>
      </c>
    </row>
    <row r="132" spans="1:11" x14ac:dyDescent="0.2">
      <c r="A132" s="9" t="s">
        <v>542</v>
      </c>
      <c r="C132">
        <v>334</v>
      </c>
      <c r="D132" s="9" t="s">
        <v>542</v>
      </c>
      <c r="G132" s="5">
        <v>30087</v>
      </c>
      <c r="H132" t="s">
        <v>13</v>
      </c>
      <c r="I132" s="8">
        <f t="shared" si="7"/>
        <v>0</v>
      </c>
      <c r="J132">
        <f t="shared" si="10"/>
        <v>0</v>
      </c>
      <c r="K132" t="str">
        <f t="shared" si="9"/>
        <v>07/08/2023</v>
      </c>
    </row>
    <row r="133" spans="1:11" x14ac:dyDescent="0.2">
      <c r="A133" s="9" t="s">
        <v>544</v>
      </c>
      <c r="C133">
        <v>355</v>
      </c>
      <c r="D133" s="9" t="s">
        <v>544</v>
      </c>
      <c r="G133" s="5">
        <v>35973</v>
      </c>
      <c r="H133" t="s">
        <v>13</v>
      </c>
      <c r="I133" s="8">
        <f t="shared" si="7"/>
        <v>0</v>
      </c>
      <c r="J133">
        <f t="shared" si="10"/>
        <v>0</v>
      </c>
      <c r="K133" t="str">
        <f t="shared" si="9"/>
        <v>14/08/2023</v>
      </c>
    </row>
    <row r="134" spans="1:11" x14ac:dyDescent="0.2">
      <c r="A134" s="9" t="s">
        <v>534</v>
      </c>
      <c r="C134">
        <v>1057</v>
      </c>
      <c r="D134" s="9" t="s">
        <v>444</v>
      </c>
      <c r="G134" s="5">
        <v>22.2</v>
      </c>
      <c r="H134" t="s">
        <v>437</v>
      </c>
      <c r="I134" s="8">
        <f t="shared" si="7"/>
        <v>31</v>
      </c>
      <c r="J134">
        <f t="shared" si="10"/>
        <v>2.2857422987971358E-3</v>
      </c>
      <c r="K134" t="str">
        <f t="shared" si="9"/>
        <v>31/07/2023</v>
      </c>
    </row>
    <row r="135" spans="1:11" x14ac:dyDescent="0.2">
      <c r="A135" s="9" t="s">
        <v>534</v>
      </c>
      <c r="C135">
        <v>29458</v>
      </c>
      <c r="D135" s="9" t="s">
        <v>430</v>
      </c>
      <c r="G135" s="5">
        <v>120</v>
      </c>
      <c r="H135" t="s">
        <v>93</v>
      </c>
      <c r="I135" s="8">
        <f t="shared" si="7"/>
        <v>63</v>
      </c>
      <c r="J135">
        <f t="shared" si="10"/>
        <v>2.5109287676411435E-2</v>
      </c>
      <c r="K135" t="str">
        <f t="shared" si="9"/>
        <v>29/06/2023</v>
      </c>
    </row>
    <row r="136" spans="1:11" x14ac:dyDescent="0.2">
      <c r="A136" s="9" t="s">
        <v>534</v>
      </c>
      <c r="C136">
        <v>29459</v>
      </c>
      <c r="D136" s="9" t="s">
        <v>430</v>
      </c>
      <c r="G136" s="5">
        <v>200</v>
      </c>
      <c r="H136" t="s">
        <v>93</v>
      </c>
      <c r="I136" s="8">
        <f t="shared" si="7"/>
        <v>63</v>
      </c>
      <c r="J136">
        <f t="shared" si="10"/>
        <v>4.1848812794019058E-2</v>
      </c>
      <c r="K136" t="str">
        <f t="shared" si="9"/>
        <v>29/06/2023</v>
      </c>
    </row>
    <row r="137" spans="1:11" x14ac:dyDescent="0.2">
      <c r="A137" s="9" t="s">
        <v>534</v>
      </c>
      <c r="C137">
        <v>29460</v>
      </c>
      <c r="D137" s="9" t="s">
        <v>430</v>
      </c>
      <c r="G137" s="5">
        <v>200</v>
      </c>
      <c r="H137" t="s">
        <v>93</v>
      </c>
      <c r="I137" s="8">
        <f t="shared" si="7"/>
        <v>63</v>
      </c>
      <c r="J137">
        <f t="shared" si="10"/>
        <v>4.1848812794019058E-2</v>
      </c>
      <c r="K137" t="str">
        <f t="shared" si="9"/>
        <v>29/06/2023</v>
      </c>
    </row>
    <row r="138" spans="1:11" x14ac:dyDescent="0.2">
      <c r="A138" s="9" t="s">
        <v>534</v>
      </c>
      <c r="C138">
        <v>29890</v>
      </c>
      <c r="D138" s="9" t="s">
        <v>420</v>
      </c>
      <c r="G138" s="5">
        <v>120</v>
      </c>
      <c r="H138" t="s">
        <v>93</v>
      </c>
      <c r="I138" s="8">
        <f t="shared" si="7"/>
        <v>62</v>
      </c>
      <c r="J138">
        <f t="shared" si="10"/>
        <v>2.4710727554563633E-2</v>
      </c>
      <c r="K138" t="str">
        <f t="shared" si="9"/>
        <v>30/06/2023</v>
      </c>
    </row>
    <row r="139" spans="1:11" x14ac:dyDescent="0.2">
      <c r="A139" s="9" t="s">
        <v>534</v>
      </c>
      <c r="C139">
        <v>30110</v>
      </c>
      <c r="D139" s="9" t="s">
        <v>420</v>
      </c>
      <c r="G139" s="5">
        <v>240</v>
      </c>
      <c r="H139" t="s">
        <v>93</v>
      </c>
      <c r="I139" s="8">
        <f t="shared" si="7"/>
        <v>62</v>
      </c>
      <c r="J139">
        <f t="shared" si="10"/>
        <v>4.9421455109127266E-2</v>
      </c>
      <c r="K139" t="str">
        <f t="shared" si="9"/>
        <v>30/06/2023</v>
      </c>
    </row>
    <row r="140" spans="1:11" x14ac:dyDescent="0.2">
      <c r="A140" s="9" t="s">
        <v>542</v>
      </c>
      <c r="C140">
        <v>37</v>
      </c>
      <c r="D140" s="9" t="s">
        <v>542</v>
      </c>
      <c r="G140" s="5">
        <v>418.08</v>
      </c>
      <c r="H140" t="s">
        <v>109</v>
      </c>
      <c r="I140" s="8">
        <f t="shared" si="7"/>
        <v>0</v>
      </c>
      <c r="J140">
        <f t="shared" si="10"/>
        <v>0</v>
      </c>
      <c r="K140" t="str">
        <f t="shared" si="9"/>
        <v>07/08/2023</v>
      </c>
    </row>
    <row r="141" spans="1:11" x14ac:dyDescent="0.2">
      <c r="A141" s="9" t="s">
        <v>534</v>
      </c>
      <c r="C141">
        <v>417723</v>
      </c>
      <c r="D141" s="9" t="s">
        <v>421</v>
      </c>
      <c r="G141" s="5">
        <v>126</v>
      </c>
      <c r="H141" t="s">
        <v>70</v>
      </c>
      <c r="I141" s="8">
        <f t="shared" si="7"/>
        <v>77</v>
      </c>
      <c r="J141">
        <f t="shared" si="10"/>
        <v>3.2223585851394676E-2</v>
      </c>
      <c r="K141" t="str">
        <f t="shared" si="9"/>
        <v>15/06/2023</v>
      </c>
    </row>
    <row r="142" spans="1:11" x14ac:dyDescent="0.2">
      <c r="A142" s="9" t="s">
        <v>534</v>
      </c>
      <c r="C142">
        <v>2330908514</v>
      </c>
      <c r="D142" s="9" t="s">
        <v>540</v>
      </c>
      <c r="G142" s="5">
        <v>169.37</v>
      </c>
      <c r="H142" t="s">
        <v>77</v>
      </c>
      <c r="I142" s="8">
        <f t="shared" si="7"/>
        <v>20</v>
      </c>
      <c r="J142">
        <f t="shared" si="10"/>
        <v>1.1250687972893664E-2</v>
      </c>
      <c r="K142" t="str">
        <f t="shared" si="9"/>
        <v>11/08/2023</v>
      </c>
    </row>
    <row r="143" spans="1:11" x14ac:dyDescent="0.2">
      <c r="A143" s="9" t="s">
        <v>534</v>
      </c>
      <c r="C143">
        <v>2330946480</v>
      </c>
      <c r="D143" s="9" t="s">
        <v>540</v>
      </c>
      <c r="G143" s="5">
        <v>162.61000000000001</v>
      </c>
      <c r="H143" t="s">
        <v>77</v>
      </c>
      <c r="I143" s="8">
        <f t="shared" si="7"/>
        <v>20</v>
      </c>
      <c r="J143">
        <f t="shared" si="10"/>
        <v>1.0801643568945142E-2</v>
      </c>
      <c r="K143" t="str">
        <f t="shared" si="9"/>
        <v>11/08/2023</v>
      </c>
    </row>
    <row r="144" spans="1:11" x14ac:dyDescent="0.2">
      <c r="A144" s="9" t="s">
        <v>534</v>
      </c>
      <c r="C144">
        <v>2330946480</v>
      </c>
      <c r="D144" s="9" t="s">
        <v>540</v>
      </c>
      <c r="G144" s="5">
        <v>162.61000000000001</v>
      </c>
      <c r="H144" t="s">
        <v>77</v>
      </c>
      <c r="I144" s="8">
        <f t="shared" si="7"/>
        <v>20</v>
      </c>
      <c r="J144">
        <f t="shared" si="10"/>
        <v>1.0801643568945142E-2</v>
      </c>
      <c r="K144" t="str">
        <f t="shared" si="9"/>
        <v>11/08/2023</v>
      </c>
    </row>
    <row r="145" spans="1:11" x14ac:dyDescent="0.2">
      <c r="A145" s="9" t="s">
        <v>534</v>
      </c>
      <c r="C145">
        <v>2330984405</v>
      </c>
      <c r="D145" s="9" t="s">
        <v>540</v>
      </c>
      <c r="G145" s="5">
        <v>162.61000000000001</v>
      </c>
      <c r="H145" t="s">
        <v>77</v>
      </c>
      <c r="I145" s="8">
        <f t="shared" si="7"/>
        <v>20</v>
      </c>
      <c r="J145">
        <f t="shared" si="10"/>
        <v>1.0801643568945142E-2</v>
      </c>
      <c r="K145" t="str">
        <f t="shared" si="9"/>
        <v>11/08/2023</v>
      </c>
    </row>
    <row r="146" spans="1:11" x14ac:dyDescent="0.2">
      <c r="A146" s="9" t="s">
        <v>534</v>
      </c>
      <c r="C146">
        <v>2331098067</v>
      </c>
      <c r="D146" s="9" t="s">
        <v>540</v>
      </c>
      <c r="G146" s="5">
        <v>42.51</v>
      </c>
      <c r="H146" t="s">
        <v>77</v>
      </c>
      <c r="I146" s="8">
        <f t="shared" si="7"/>
        <v>20</v>
      </c>
      <c r="J146">
        <f t="shared" si="10"/>
        <v>2.8237984632916665E-3</v>
      </c>
      <c r="K146" t="str">
        <f t="shared" si="9"/>
        <v>11/08/2023</v>
      </c>
    </row>
    <row r="147" spans="1:11" x14ac:dyDescent="0.2">
      <c r="A147" s="9" t="s">
        <v>534</v>
      </c>
      <c r="C147">
        <v>2331108784</v>
      </c>
      <c r="D147" s="9" t="s">
        <v>540</v>
      </c>
      <c r="G147" s="5">
        <v>167.09</v>
      </c>
      <c r="H147" t="s">
        <v>77</v>
      </c>
      <c r="I147" s="8">
        <f t="shared" ref="I147:I188" si="11">+A147-D147</f>
        <v>20</v>
      </c>
      <c r="J147">
        <f t="shared" ref="J147:J178" si="12">(G147*I147)/$G$189</f>
        <v>1.1099235126591498E-2</v>
      </c>
      <c r="K147" t="str">
        <f t="shared" si="9"/>
        <v>11/08/2023</v>
      </c>
    </row>
    <row r="148" spans="1:11" x14ac:dyDescent="0.2">
      <c r="A148" s="9" t="s">
        <v>534</v>
      </c>
      <c r="C148">
        <v>2331630972</v>
      </c>
      <c r="D148" s="9" t="s">
        <v>538</v>
      </c>
      <c r="G148" s="5">
        <v>163.86</v>
      </c>
      <c r="H148" t="s">
        <v>77</v>
      </c>
      <c r="I148" s="8">
        <f t="shared" si="11"/>
        <v>8</v>
      </c>
      <c r="J148">
        <f t="shared" si="12"/>
        <v>4.3538707710653731E-3</v>
      </c>
      <c r="K148" t="str">
        <f t="shared" ref="K148:K188" si="13">+LEFT(D148,10)</f>
        <v>23/08/2023</v>
      </c>
    </row>
    <row r="149" spans="1:11" x14ac:dyDescent="0.2">
      <c r="A149" s="9" t="s">
        <v>534</v>
      </c>
      <c r="C149">
        <v>2332085308</v>
      </c>
      <c r="D149" s="9" t="s">
        <v>551</v>
      </c>
      <c r="G149" s="5">
        <v>72.08</v>
      </c>
      <c r="H149" t="s">
        <v>77</v>
      </c>
      <c r="I149" s="8">
        <f t="shared" si="11"/>
        <v>7</v>
      </c>
      <c r="J149">
        <f t="shared" si="12"/>
        <v>1.6758124589960519E-3</v>
      </c>
      <c r="K149" t="str">
        <f t="shared" si="13"/>
        <v>24/08/2023</v>
      </c>
    </row>
    <row r="150" spans="1:11" x14ac:dyDescent="0.2">
      <c r="A150" s="9" t="s">
        <v>534</v>
      </c>
      <c r="C150">
        <v>2332110678</v>
      </c>
      <c r="D150" s="9" t="s">
        <v>551</v>
      </c>
      <c r="G150" s="5">
        <v>21.26</v>
      </c>
      <c r="H150" t="s">
        <v>77</v>
      </c>
      <c r="I150" s="8">
        <f t="shared" si="11"/>
        <v>7</v>
      </c>
      <c r="J150">
        <f t="shared" si="12"/>
        <v>4.9428097777824741E-4</v>
      </c>
      <c r="K150" t="str">
        <f t="shared" si="13"/>
        <v>24/08/2023</v>
      </c>
    </row>
    <row r="151" spans="1:11" x14ac:dyDescent="0.2">
      <c r="A151" s="9" t="s">
        <v>534</v>
      </c>
      <c r="C151">
        <v>2332195859</v>
      </c>
      <c r="D151" s="9" t="s">
        <v>551</v>
      </c>
      <c r="G151" s="5">
        <v>33.99</v>
      </c>
      <c r="H151" t="s">
        <v>77</v>
      </c>
      <c r="I151" s="8">
        <f t="shared" si="11"/>
        <v>7</v>
      </c>
      <c r="J151">
        <f t="shared" si="12"/>
        <v>7.9024508159372653E-4</v>
      </c>
      <c r="K151" t="str">
        <f t="shared" si="13"/>
        <v>24/08/2023</v>
      </c>
    </row>
    <row r="152" spans="1:11" x14ac:dyDescent="0.2">
      <c r="A152" s="9" t="s">
        <v>534</v>
      </c>
      <c r="C152">
        <v>2332195859</v>
      </c>
      <c r="D152" s="9" t="s">
        <v>551</v>
      </c>
      <c r="G152" s="5">
        <v>43.4</v>
      </c>
      <c r="H152" t="s">
        <v>77</v>
      </c>
      <c r="I152" s="8">
        <f t="shared" si="11"/>
        <v>7</v>
      </c>
      <c r="J152">
        <f t="shared" si="12"/>
        <v>1.0090213751446817E-3</v>
      </c>
      <c r="K152" t="str">
        <f t="shared" si="13"/>
        <v>24/08/2023</v>
      </c>
    </row>
    <row r="153" spans="1:11" x14ac:dyDescent="0.2">
      <c r="A153" s="9" t="s">
        <v>534</v>
      </c>
      <c r="C153">
        <v>236509403</v>
      </c>
      <c r="D153" s="9" t="s">
        <v>540</v>
      </c>
      <c r="G153" s="5">
        <v>78.819999999999993</v>
      </c>
      <c r="H153" t="s">
        <v>77</v>
      </c>
      <c r="I153" s="8">
        <f t="shared" si="11"/>
        <v>20</v>
      </c>
      <c r="J153">
        <f t="shared" si="12"/>
        <v>5.2357514673406057E-3</v>
      </c>
      <c r="K153" t="str">
        <f t="shared" si="13"/>
        <v>11/08/2023</v>
      </c>
    </row>
    <row r="154" spans="1:11" x14ac:dyDescent="0.2">
      <c r="A154" s="9" t="s">
        <v>534</v>
      </c>
      <c r="C154">
        <v>236510290</v>
      </c>
      <c r="D154" s="9" t="s">
        <v>540</v>
      </c>
      <c r="G154" s="5">
        <v>273.06</v>
      </c>
      <c r="H154" t="s">
        <v>77</v>
      </c>
      <c r="I154" s="8">
        <f t="shared" si="11"/>
        <v>20</v>
      </c>
      <c r="J154">
        <f t="shared" si="12"/>
        <v>1.8138471145293402E-2</v>
      </c>
      <c r="K154" t="str">
        <f t="shared" si="13"/>
        <v>11/08/2023</v>
      </c>
    </row>
    <row r="155" spans="1:11" x14ac:dyDescent="0.2">
      <c r="A155" s="9" t="s">
        <v>534</v>
      </c>
      <c r="C155">
        <v>236510371</v>
      </c>
      <c r="D155" s="9" t="s">
        <v>540</v>
      </c>
      <c r="G155" s="5">
        <v>40.65</v>
      </c>
      <c r="H155" t="s">
        <v>77</v>
      </c>
      <c r="I155" s="8">
        <f t="shared" si="11"/>
        <v>20</v>
      </c>
      <c r="J155">
        <f t="shared" si="12"/>
        <v>2.7002448255188487E-3</v>
      </c>
      <c r="K155" t="str">
        <f t="shared" si="13"/>
        <v>11/08/2023</v>
      </c>
    </row>
    <row r="156" spans="1:11" x14ac:dyDescent="0.2">
      <c r="A156" s="9" t="s">
        <v>534</v>
      </c>
      <c r="C156">
        <v>191501</v>
      </c>
      <c r="D156" s="9" t="s">
        <v>420</v>
      </c>
      <c r="G156" s="5">
        <v>70</v>
      </c>
      <c r="H156" t="s">
        <v>529</v>
      </c>
      <c r="I156" s="8">
        <f t="shared" si="11"/>
        <v>62</v>
      </c>
      <c r="J156">
        <f t="shared" si="12"/>
        <v>1.4414591073495452E-2</v>
      </c>
      <c r="K156" t="str">
        <f t="shared" si="13"/>
        <v>30/06/2023</v>
      </c>
    </row>
    <row r="157" spans="1:11" x14ac:dyDescent="0.2">
      <c r="A157" s="9" t="s">
        <v>534</v>
      </c>
      <c r="C157">
        <v>2805</v>
      </c>
      <c r="D157" s="9" t="s">
        <v>483</v>
      </c>
      <c r="G157" s="5">
        <v>477.76</v>
      </c>
      <c r="H157" t="s">
        <v>30</v>
      </c>
      <c r="I157" s="8">
        <f t="shared" si="11"/>
        <v>58</v>
      </c>
      <c r="J157">
        <f t="shared" si="12"/>
        <v>9.2034440510102497E-2</v>
      </c>
      <c r="K157" t="str">
        <f t="shared" si="13"/>
        <v>04/07/2023</v>
      </c>
    </row>
    <row r="158" spans="1:11" x14ac:dyDescent="0.2">
      <c r="A158" s="9" t="s">
        <v>534</v>
      </c>
      <c r="C158">
        <v>2905</v>
      </c>
      <c r="D158" s="9" t="s">
        <v>479</v>
      </c>
      <c r="G158" s="5">
        <v>521.39</v>
      </c>
      <c r="H158" t="s">
        <v>30</v>
      </c>
      <c r="I158" s="8">
        <f t="shared" si="11"/>
        <v>51</v>
      </c>
      <c r="J158">
        <f t="shared" si="12"/>
        <v>8.8317236320345507E-2</v>
      </c>
      <c r="K158" t="str">
        <f t="shared" si="13"/>
        <v>11/07/2023</v>
      </c>
    </row>
    <row r="159" spans="1:11" x14ac:dyDescent="0.2">
      <c r="A159" s="9" t="s">
        <v>534</v>
      </c>
      <c r="C159">
        <v>3005</v>
      </c>
      <c r="D159" s="9" t="s">
        <v>509</v>
      </c>
      <c r="G159" s="5">
        <v>48.6</v>
      </c>
      <c r="H159" t="s">
        <v>30</v>
      </c>
      <c r="I159" s="8">
        <f t="shared" si="11"/>
        <v>50</v>
      </c>
      <c r="J159">
        <f t="shared" si="12"/>
        <v>8.0708424674179602E-3</v>
      </c>
      <c r="K159" t="str">
        <f t="shared" si="13"/>
        <v>12/07/2023</v>
      </c>
    </row>
    <row r="160" spans="1:11" x14ac:dyDescent="0.2">
      <c r="A160" s="9" t="s">
        <v>534</v>
      </c>
      <c r="C160">
        <v>3105</v>
      </c>
      <c r="D160" s="9" t="s">
        <v>497</v>
      </c>
      <c r="G160" s="5">
        <v>175.94</v>
      </c>
      <c r="H160" t="s">
        <v>30</v>
      </c>
      <c r="I160" s="8">
        <f t="shared" si="11"/>
        <v>44</v>
      </c>
      <c r="J160">
        <f t="shared" si="12"/>
        <v>2.5711644873897408E-2</v>
      </c>
      <c r="K160" t="str">
        <f t="shared" si="13"/>
        <v>18/07/2023</v>
      </c>
    </row>
    <row r="161" spans="1:11" x14ac:dyDescent="0.2">
      <c r="A161" s="9" t="s">
        <v>534</v>
      </c>
      <c r="C161">
        <v>3205</v>
      </c>
      <c r="D161" s="9" t="s">
        <v>504</v>
      </c>
      <c r="G161" s="5">
        <v>484.53</v>
      </c>
      <c r="H161" t="s">
        <v>30</v>
      </c>
      <c r="I161" s="8">
        <f t="shared" si="11"/>
        <v>37</v>
      </c>
      <c r="J161">
        <f t="shared" si="12"/>
        <v>5.9543586883665393E-2</v>
      </c>
      <c r="K161" t="str">
        <f t="shared" si="13"/>
        <v>25/07/2023</v>
      </c>
    </row>
    <row r="162" spans="1:11" x14ac:dyDescent="0.2">
      <c r="A162" s="9" t="s">
        <v>534</v>
      </c>
      <c r="C162">
        <v>2100429963</v>
      </c>
      <c r="D162" s="9" t="s">
        <v>444</v>
      </c>
      <c r="G162" s="5">
        <v>382.44</v>
      </c>
      <c r="H162" t="s">
        <v>44</v>
      </c>
      <c r="I162" s="8">
        <f t="shared" si="11"/>
        <v>31</v>
      </c>
      <c r="J162">
        <f t="shared" si="12"/>
        <v>3.9376544358197145E-2</v>
      </c>
      <c r="K162" t="str">
        <f t="shared" si="13"/>
        <v>31/07/2023</v>
      </c>
    </row>
    <row r="163" spans="1:11" x14ac:dyDescent="0.2">
      <c r="A163" s="9" t="s">
        <v>534</v>
      </c>
      <c r="C163">
        <v>1604</v>
      </c>
      <c r="D163" s="9" t="s">
        <v>534</v>
      </c>
      <c r="G163" s="5">
        <v>441.42</v>
      </c>
      <c r="H163" t="s">
        <v>92</v>
      </c>
      <c r="I163" s="8">
        <f t="shared" si="11"/>
        <v>0</v>
      </c>
      <c r="J163">
        <f t="shared" si="12"/>
        <v>0</v>
      </c>
      <c r="K163" t="str">
        <f t="shared" si="13"/>
        <v>31/08/2023</v>
      </c>
    </row>
    <row r="164" spans="1:11" x14ac:dyDescent="0.2">
      <c r="A164" s="9" t="s">
        <v>534</v>
      </c>
      <c r="C164">
        <v>220210831</v>
      </c>
      <c r="D164" s="9" t="s">
        <v>444</v>
      </c>
      <c r="G164" s="5">
        <v>2338.23</v>
      </c>
      <c r="H164" t="s">
        <v>23</v>
      </c>
      <c r="I164" s="8">
        <f t="shared" si="11"/>
        <v>31</v>
      </c>
      <c r="J164">
        <f t="shared" si="12"/>
        <v>0.24074735204128053</v>
      </c>
      <c r="K164" t="str">
        <f t="shared" si="13"/>
        <v>31/07/2023</v>
      </c>
    </row>
    <row r="165" spans="1:11" x14ac:dyDescent="0.2">
      <c r="A165" s="9" t="s">
        <v>534</v>
      </c>
      <c r="C165">
        <v>32</v>
      </c>
      <c r="D165" s="9" t="s">
        <v>534</v>
      </c>
      <c r="G165" s="5">
        <v>258.83999999999997</v>
      </c>
      <c r="H165" t="s">
        <v>107</v>
      </c>
      <c r="I165" s="8">
        <f t="shared" si="11"/>
        <v>0</v>
      </c>
      <c r="J165">
        <f t="shared" si="12"/>
        <v>0</v>
      </c>
      <c r="K165" t="str">
        <f t="shared" si="13"/>
        <v>31/08/2023</v>
      </c>
    </row>
    <row r="166" spans="1:11" x14ac:dyDescent="0.2">
      <c r="A166" s="9" t="s">
        <v>534</v>
      </c>
      <c r="C166">
        <v>88412023</v>
      </c>
      <c r="D166" s="9" t="s">
        <v>552</v>
      </c>
      <c r="G166" s="5">
        <v>817.62</v>
      </c>
      <c r="H166" t="s">
        <v>35</v>
      </c>
      <c r="I166" s="8">
        <f t="shared" si="11"/>
        <v>42</v>
      </c>
      <c r="J166">
        <f t="shared" si="12"/>
        <v>0.11405475438881954</v>
      </c>
      <c r="K166" t="str">
        <f t="shared" si="13"/>
        <v>20/07/2023</v>
      </c>
    </row>
    <row r="167" spans="1:11" x14ac:dyDescent="0.2">
      <c r="A167" s="9" t="s">
        <v>534</v>
      </c>
      <c r="C167">
        <v>36</v>
      </c>
      <c r="D167" s="9" t="s">
        <v>420</v>
      </c>
      <c r="G167" s="5">
        <v>550</v>
      </c>
      <c r="H167" t="s">
        <v>96</v>
      </c>
      <c r="I167" s="8">
        <f t="shared" si="11"/>
        <v>62</v>
      </c>
      <c r="J167">
        <f t="shared" si="12"/>
        <v>0.11325750129174998</v>
      </c>
      <c r="K167" t="str">
        <f t="shared" si="13"/>
        <v>30/06/2023</v>
      </c>
    </row>
    <row r="168" spans="1:11" x14ac:dyDescent="0.2">
      <c r="A168" s="9" t="s">
        <v>537</v>
      </c>
      <c r="C168">
        <v>620232181002535</v>
      </c>
      <c r="D168" s="9" t="s">
        <v>486</v>
      </c>
      <c r="G168" s="5">
        <v>45</v>
      </c>
      <c r="H168" t="s">
        <v>95</v>
      </c>
      <c r="I168" s="8">
        <f t="shared" si="11"/>
        <v>31</v>
      </c>
      <c r="J168">
        <f t="shared" si="12"/>
        <v>4.6332614164806812E-3</v>
      </c>
      <c r="K168" t="str">
        <f t="shared" si="13"/>
        <v>17/07/2023</v>
      </c>
    </row>
    <row r="169" spans="1:11" x14ac:dyDescent="0.2">
      <c r="A169" s="9" t="s">
        <v>545</v>
      </c>
      <c r="C169">
        <v>620232181003631</v>
      </c>
      <c r="D169" s="9" t="s">
        <v>497</v>
      </c>
      <c r="G169" s="5">
        <v>42.96</v>
      </c>
      <c r="H169" t="s">
        <v>95</v>
      </c>
      <c r="I169" s="8">
        <f t="shared" si="11"/>
        <v>31</v>
      </c>
      <c r="J169">
        <f t="shared" si="12"/>
        <v>4.42322023226689E-3</v>
      </c>
      <c r="K169" t="str">
        <f t="shared" si="13"/>
        <v>18/07/2023</v>
      </c>
    </row>
    <row r="170" spans="1:11" x14ac:dyDescent="0.2">
      <c r="A170" s="9" t="s">
        <v>534</v>
      </c>
      <c r="C170">
        <v>167200</v>
      </c>
      <c r="D170" s="9" t="s">
        <v>433</v>
      </c>
      <c r="G170" s="5">
        <v>1448</v>
      </c>
      <c r="H170" t="s">
        <v>108</v>
      </c>
      <c r="I170" s="8">
        <f t="shared" si="11"/>
        <v>65</v>
      </c>
      <c r="J170">
        <f t="shared" si="12"/>
        <v>0.31260398890262486</v>
      </c>
      <c r="K170" t="str">
        <f t="shared" si="13"/>
        <v>27/06/2023</v>
      </c>
    </row>
    <row r="171" spans="1:11" x14ac:dyDescent="0.2">
      <c r="A171" s="9" t="s">
        <v>545</v>
      </c>
      <c r="C171">
        <v>11217792</v>
      </c>
      <c r="D171" s="9" t="s">
        <v>497</v>
      </c>
      <c r="G171" s="5">
        <v>975</v>
      </c>
      <c r="H171" t="s">
        <v>36</v>
      </c>
      <c r="I171" s="8">
        <f t="shared" si="11"/>
        <v>31</v>
      </c>
      <c r="J171">
        <f t="shared" si="12"/>
        <v>0.10038733069041476</v>
      </c>
      <c r="K171" t="str">
        <f t="shared" si="13"/>
        <v>18/07/2023</v>
      </c>
    </row>
    <row r="172" spans="1:11" x14ac:dyDescent="0.2">
      <c r="A172" s="9" t="s">
        <v>534</v>
      </c>
      <c r="C172">
        <v>4362133909</v>
      </c>
      <c r="D172" s="9" t="s">
        <v>541</v>
      </c>
      <c r="G172" s="5">
        <v>13422.82</v>
      </c>
      <c r="H172" t="s">
        <v>59</v>
      </c>
      <c r="I172" s="8">
        <f t="shared" si="11"/>
        <v>19</v>
      </c>
      <c r="J172">
        <f t="shared" si="12"/>
        <v>0.84705178933400649</v>
      </c>
      <c r="K172" t="str">
        <f t="shared" si="13"/>
        <v>12/08/2023</v>
      </c>
    </row>
    <row r="173" spans="1:11" x14ac:dyDescent="0.2">
      <c r="A173" s="9" t="s">
        <v>534</v>
      </c>
      <c r="C173">
        <v>4363664185</v>
      </c>
      <c r="D173" s="9" t="s">
        <v>551</v>
      </c>
      <c r="G173" s="5">
        <v>6095.57</v>
      </c>
      <c r="H173" t="s">
        <v>59</v>
      </c>
      <c r="I173" s="8">
        <f t="shared" si="11"/>
        <v>7</v>
      </c>
      <c r="J173">
        <f t="shared" si="12"/>
        <v>0.14171798211268818</v>
      </c>
      <c r="K173" t="str">
        <f t="shared" si="13"/>
        <v>24/08/2023</v>
      </c>
    </row>
    <row r="174" spans="1:11" x14ac:dyDescent="0.2">
      <c r="A174" s="9" t="s">
        <v>534</v>
      </c>
      <c r="C174">
        <v>23160000400007</v>
      </c>
      <c r="D174" s="9" t="s">
        <v>444</v>
      </c>
      <c r="G174" s="5">
        <v>2292.4499999999998</v>
      </c>
      <c r="H174" t="s">
        <v>65</v>
      </c>
      <c r="I174" s="8">
        <f t="shared" si="11"/>
        <v>31</v>
      </c>
      <c r="J174">
        <f t="shared" si="12"/>
        <v>0.2360337807602475</v>
      </c>
      <c r="K174" t="str">
        <f t="shared" si="13"/>
        <v>31/07/2023</v>
      </c>
    </row>
    <row r="175" spans="1:11" x14ac:dyDescent="0.2">
      <c r="A175" s="9" t="s">
        <v>534</v>
      </c>
      <c r="C175">
        <v>472</v>
      </c>
      <c r="D175" s="9" t="s">
        <v>444</v>
      </c>
      <c r="G175" s="5">
        <v>516.63</v>
      </c>
      <c r="H175" t="s">
        <v>28</v>
      </c>
      <c r="I175" s="8">
        <f t="shared" si="11"/>
        <v>31</v>
      </c>
      <c r="J175">
        <f t="shared" si="12"/>
        <v>5.3192929902142541E-2</v>
      </c>
      <c r="K175" t="str">
        <f t="shared" si="13"/>
        <v>31/07/2023</v>
      </c>
    </row>
    <row r="176" spans="1:11" x14ac:dyDescent="0.2">
      <c r="A176" s="9" t="s">
        <v>546</v>
      </c>
      <c r="C176">
        <v>233500002544</v>
      </c>
      <c r="D176" s="9" t="s">
        <v>546</v>
      </c>
      <c r="G176" s="5">
        <v>83.9</v>
      </c>
      <c r="H176" t="s">
        <v>85</v>
      </c>
      <c r="I176" s="8">
        <f t="shared" si="11"/>
        <v>0</v>
      </c>
      <c r="J176">
        <f t="shared" si="12"/>
        <v>0</v>
      </c>
      <c r="K176" t="str">
        <f t="shared" si="13"/>
        <v>29/08/2023</v>
      </c>
    </row>
    <row r="177" spans="1:11" x14ac:dyDescent="0.2">
      <c r="A177" s="9" t="s">
        <v>534</v>
      </c>
      <c r="C177">
        <v>0</v>
      </c>
      <c r="D177" s="9" t="s">
        <v>420</v>
      </c>
      <c r="G177" s="5">
        <v>26256.03</v>
      </c>
      <c r="H177" t="s">
        <v>122</v>
      </c>
      <c r="I177" s="8">
        <f t="shared" si="11"/>
        <v>62</v>
      </c>
      <c r="J177">
        <f t="shared" si="12"/>
        <v>5.4067133666204112</v>
      </c>
      <c r="K177" t="str">
        <f t="shared" si="13"/>
        <v>30/06/2023</v>
      </c>
    </row>
    <row r="178" spans="1:11" x14ac:dyDescent="0.2">
      <c r="A178" s="9" t="s">
        <v>534</v>
      </c>
      <c r="C178">
        <v>1120234</v>
      </c>
      <c r="D178" s="9" t="s">
        <v>433</v>
      </c>
      <c r="G178" s="5">
        <v>26256.03</v>
      </c>
      <c r="H178" t="s">
        <v>122</v>
      </c>
      <c r="I178" s="8">
        <f t="shared" si="11"/>
        <v>65</v>
      </c>
      <c r="J178">
        <f t="shared" si="12"/>
        <v>5.668328529521399</v>
      </c>
      <c r="K178" t="str">
        <f t="shared" si="13"/>
        <v>27/06/2023</v>
      </c>
    </row>
    <row r="179" spans="1:11" x14ac:dyDescent="0.2">
      <c r="A179" s="9" t="s">
        <v>534</v>
      </c>
      <c r="C179">
        <v>1220234</v>
      </c>
      <c r="D179" s="9" t="s">
        <v>430</v>
      </c>
      <c r="G179" s="5">
        <v>26256.03</v>
      </c>
      <c r="H179" t="s">
        <v>122</v>
      </c>
      <c r="I179" s="8">
        <f t="shared" si="11"/>
        <v>63</v>
      </c>
      <c r="J179">
        <f t="shared" ref="J179:J210" si="14">(G179*I179)/$G$189</f>
        <v>5.4939184209207408</v>
      </c>
      <c r="K179" t="str">
        <f t="shared" si="13"/>
        <v>29/06/2023</v>
      </c>
    </row>
    <row r="180" spans="1:11" x14ac:dyDescent="0.2">
      <c r="A180" s="9" t="s">
        <v>534</v>
      </c>
      <c r="C180">
        <v>590</v>
      </c>
      <c r="D180" s="9" t="s">
        <v>420</v>
      </c>
      <c r="G180" s="5">
        <v>190</v>
      </c>
      <c r="H180" t="s">
        <v>120</v>
      </c>
      <c r="I180" s="8">
        <f t="shared" si="11"/>
        <v>62</v>
      </c>
      <c r="J180">
        <f t="shared" si="14"/>
        <v>3.9125318628059083E-2</v>
      </c>
      <c r="K180" t="str">
        <f t="shared" si="13"/>
        <v>30/06/2023</v>
      </c>
    </row>
    <row r="181" spans="1:11" x14ac:dyDescent="0.2">
      <c r="A181" s="9" t="s">
        <v>534</v>
      </c>
      <c r="C181">
        <v>126901</v>
      </c>
      <c r="D181" s="9" t="s">
        <v>444</v>
      </c>
      <c r="G181" s="5">
        <v>17.600000000000001</v>
      </c>
      <c r="H181" t="s">
        <v>283</v>
      </c>
      <c r="I181" s="8">
        <f t="shared" si="11"/>
        <v>31</v>
      </c>
      <c r="J181">
        <f t="shared" si="14"/>
        <v>1.8121200206679998E-3</v>
      </c>
      <c r="K181" t="str">
        <f t="shared" si="13"/>
        <v>31/07/2023</v>
      </c>
    </row>
    <row r="182" spans="1:11" x14ac:dyDescent="0.2">
      <c r="A182" s="9" t="s">
        <v>534</v>
      </c>
      <c r="C182">
        <v>126901</v>
      </c>
      <c r="D182" s="9" t="s">
        <v>444</v>
      </c>
      <c r="G182" s="5">
        <v>1999.17</v>
      </c>
      <c r="H182" t="s">
        <v>283</v>
      </c>
      <c r="I182" s="8">
        <f t="shared" si="11"/>
        <v>31</v>
      </c>
      <c r="J182">
        <f t="shared" si="14"/>
        <v>0.20583727168857074</v>
      </c>
      <c r="K182" t="str">
        <f t="shared" si="13"/>
        <v>31/07/2023</v>
      </c>
    </row>
    <row r="183" spans="1:11" x14ac:dyDescent="0.2">
      <c r="A183" s="9" t="s">
        <v>534</v>
      </c>
      <c r="C183">
        <v>631394064</v>
      </c>
      <c r="D183" s="9" t="s">
        <v>553</v>
      </c>
      <c r="G183" s="5">
        <v>91.75</v>
      </c>
      <c r="H183" t="s">
        <v>296</v>
      </c>
      <c r="I183" s="8">
        <f t="shared" si="11"/>
        <v>16</v>
      </c>
      <c r="J183">
        <f t="shared" si="14"/>
        <v>4.8757188239380933E-3</v>
      </c>
      <c r="K183" t="str">
        <f t="shared" si="13"/>
        <v>15/08/2023</v>
      </c>
    </row>
    <row r="184" spans="1:11" x14ac:dyDescent="0.2">
      <c r="A184" s="9" t="s">
        <v>534</v>
      </c>
      <c r="C184">
        <v>631394064</v>
      </c>
      <c r="D184" s="9" t="s">
        <v>553</v>
      </c>
      <c r="G184" s="5">
        <v>6.93</v>
      </c>
      <c r="H184" t="s">
        <v>296</v>
      </c>
      <c r="I184" s="8">
        <f t="shared" si="11"/>
        <v>16</v>
      </c>
      <c r="J184">
        <f t="shared" si="14"/>
        <v>3.6826955258736769E-4</v>
      </c>
      <c r="K184" t="str">
        <f t="shared" si="13"/>
        <v>15/08/2023</v>
      </c>
    </row>
    <row r="185" spans="1:11" x14ac:dyDescent="0.2">
      <c r="A185" s="9" t="s">
        <v>534</v>
      </c>
      <c r="C185">
        <v>631616167</v>
      </c>
      <c r="D185" s="9" t="s">
        <v>534</v>
      </c>
      <c r="G185" s="5">
        <v>202.05</v>
      </c>
      <c r="H185" t="s">
        <v>296</v>
      </c>
      <c r="I185" s="8">
        <f t="shared" si="11"/>
        <v>0</v>
      </c>
      <c r="J185">
        <f t="shared" si="14"/>
        <v>0</v>
      </c>
      <c r="K185" t="str">
        <f t="shared" si="13"/>
        <v>31/08/2023</v>
      </c>
    </row>
    <row r="186" spans="1:11" x14ac:dyDescent="0.2">
      <c r="A186" s="9" t="s">
        <v>534</v>
      </c>
      <c r="C186">
        <v>20230226</v>
      </c>
      <c r="D186" s="9" t="s">
        <v>534</v>
      </c>
      <c r="G186" s="5">
        <v>24886.5</v>
      </c>
      <c r="H186" t="s">
        <v>495</v>
      </c>
      <c r="I186" s="8">
        <f t="shared" si="11"/>
        <v>0</v>
      </c>
      <c r="J186">
        <f t="shared" si="14"/>
        <v>0</v>
      </c>
      <c r="K186" t="str">
        <f t="shared" si="13"/>
        <v>31/08/2023</v>
      </c>
    </row>
    <row r="187" spans="1:11" x14ac:dyDescent="0.2">
      <c r="A187" s="9" t="s">
        <v>534</v>
      </c>
      <c r="C187">
        <v>2023458</v>
      </c>
      <c r="D187" s="9" t="s">
        <v>534</v>
      </c>
      <c r="G187" s="5">
        <v>960</v>
      </c>
      <c r="H187" t="s">
        <v>495</v>
      </c>
      <c r="I187" s="8">
        <f t="shared" si="11"/>
        <v>0</v>
      </c>
      <c r="J187">
        <f t="shared" si="14"/>
        <v>0</v>
      </c>
      <c r="K187" t="str">
        <f t="shared" si="13"/>
        <v>31/08/2023</v>
      </c>
    </row>
    <row r="188" spans="1:11" x14ac:dyDescent="0.2">
      <c r="A188" s="9" t="s">
        <v>534</v>
      </c>
      <c r="C188">
        <v>3180</v>
      </c>
      <c r="D188" s="9" t="s">
        <v>444</v>
      </c>
      <c r="G188" s="5">
        <v>236.07</v>
      </c>
      <c r="H188" t="s">
        <v>532</v>
      </c>
      <c r="I188" s="8">
        <f t="shared" si="11"/>
        <v>31</v>
      </c>
      <c r="J188">
        <f t="shared" si="14"/>
        <v>2.4306089390857655E-2</v>
      </c>
      <c r="K188" t="str">
        <f t="shared" si="13"/>
        <v>31/07/2023</v>
      </c>
    </row>
    <row r="189" spans="1:11" ht="15.75" x14ac:dyDescent="0.2">
      <c r="A189" s="9"/>
      <c r="D189" s="9"/>
      <c r="G189" s="10">
        <f>SUM(G83:G188)</f>
        <v>301083.80999999994</v>
      </c>
      <c r="I189" s="8"/>
      <c r="K189" s="28">
        <f>+AVERAGE(J83:J188)</f>
        <v>0.24495616886133334</v>
      </c>
    </row>
    <row r="190" spans="1:11" x14ac:dyDescent="0.2">
      <c r="A190" s="9"/>
      <c r="D190" s="9"/>
      <c r="I190" s="8"/>
    </row>
    <row r="191" spans="1:11" x14ac:dyDescent="0.2">
      <c r="A191" s="9" t="s">
        <v>516</v>
      </c>
      <c r="C191">
        <v>3474552225</v>
      </c>
      <c r="D191" s="9" t="s">
        <v>583</v>
      </c>
      <c r="G191" s="5">
        <v>105.48</v>
      </c>
      <c r="H191" t="s">
        <v>58</v>
      </c>
      <c r="I191" s="8">
        <f t="shared" ref="I191" si="15">+A191-D191</f>
        <v>66</v>
      </c>
      <c r="J191">
        <f>(G191*I191)/$G$271</f>
        <v>1.3595027045622257E-2</v>
      </c>
      <c r="K191" t="str">
        <f>+LEFT(D191,10)</f>
        <v>26/07/2023</v>
      </c>
    </row>
    <row r="192" spans="1:11" x14ac:dyDescent="0.2">
      <c r="A192" s="9" t="s">
        <v>516</v>
      </c>
      <c r="C192">
        <v>3474553955</v>
      </c>
      <c r="D192" s="9" t="s">
        <v>444</v>
      </c>
      <c r="G192" s="5">
        <v>189.99</v>
      </c>
      <c r="H192" t="s">
        <v>58</v>
      </c>
      <c r="I192" s="8">
        <f t="shared" ref="I192:I199" si="16">+A192-D192</f>
        <v>61</v>
      </c>
      <c r="J192">
        <f t="shared" ref="J192:J199" si="17">(G192*I192)/$G$271</f>
        <v>2.2632190863737509E-2</v>
      </c>
      <c r="K192" t="str">
        <f t="shared" ref="K192:K255" si="18">+LEFT(D192,10)</f>
        <v>31/07/2023</v>
      </c>
    </row>
    <row r="193" spans="1:11" x14ac:dyDescent="0.2">
      <c r="A193" s="9" t="s">
        <v>516</v>
      </c>
      <c r="C193">
        <v>349845250</v>
      </c>
      <c r="D193" s="9" t="s">
        <v>504</v>
      </c>
      <c r="G193" s="5">
        <v>230</v>
      </c>
      <c r="H193" t="s">
        <v>58</v>
      </c>
      <c r="I193" s="8">
        <f t="shared" si="16"/>
        <v>67</v>
      </c>
      <c r="J193">
        <f t="shared" si="17"/>
        <v>3.0093219851104757E-2</v>
      </c>
      <c r="K193" t="str">
        <f t="shared" si="18"/>
        <v>25/07/2023</v>
      </c>
    </row>
    <row r="194" spans="1:11" x14ac:dyDescent="0.2">
      <c r="A194" s="9" t="s">
        <v>516</v>
      </c>
      <c r="C194">
        <v>349845251</v>
      </c>
      <c r="D194" s="9" t="s">
        <v>504</v>
      </c>
      <c r="G194" s="5">
        <v>460</v>
      </c>
      <c r="H194" t="s">
        <v>58</v>
      </c>
      <c r="I194" s="8">
        <f t="shared" si="16"/>
        <v>67</v>
      </c>
      <c r="J194">
        <f t="shared" si="17"/>
        <v>6.0186439702209514E-2</v>
      </c>
      <c r="K194" t="str">
        <f t="shared" si="18"/>
        <v>25/07/2023</v>
      </c>
    </row>
    <row r="195" spans="1:11" x14ac:dyDescent="0.2">
      <c r="A195" s="9" t="s">
        <v>516</v>
      </c>
      <c r="C195">
        <v>67</v>
      </c>
      <c r="D195" s="9" t="s">
        <v>483</v>
      </c>
      <c r="G195" s="5">
        <v>43913.05</v>
      </c>
      <c r="H195" t="s">
        <v>126</v>
      </c>
      <c r="I195" s="8">
        <f t="shared" si="16"/>
        <v>88</v>
      </c>
      <c r="J195">
        <f t="shared" si="17"/>
        <v>7.5464429579795533</v>
      </c>
      <c r="K195" t="str">
        <f t="shared" si="18"/>
        <v>04/07/2023</v>
      </c>
    </row>
    <row r="196" spans="1:11" x14ac:dyDescent="0.2">
      <c r="A196" s="9" t="s">
        <v>516</v>
      </c>
      <c r="C196">
        <v>75</v>
      </c>
      <c r="D196" s="9" t="s">
        <v>504</v>
      </c>
      <c r="G196" s="5">
        <v>79865</v>
      </c>
      <c r="H196" t="s">
        <v>126</v>
      </c>
      <c r="I196" s="8">
        <f t="shared" si="16"/>
        <v>67</v>
      </c>
      <c r="J196">
        <f t="shared" si="17"/>
        <v>10.449543493080354</v>
      </c>
      <c r="K196" t="str">
        <f t="shared" si="18"/>
        <v>25/07/2023</v>
      </c>
    </row>
    <row r="197" spans="1:11" x14ac:dyDescent="0.2">
      <c r="A197" s="9" t="s">
        <v>516</v>
      </c>
      <c r="C197">
        <v>14</v>
      </c>
      <c r="D197" s="9" t="s">
        <v>484</v>
      </c>
      <c r="G197" s="5">
        <v>91722.72</v>
      </c>
      <c r="H197" t="s">
        <v>517</v>
      </c>
      <c r="I197" s="8">
        <f t="shared" si="16"/>
        <v>82</v>
      </c>
      <c r="J197">
        <f t="shared" si="17"/>
        <v>14.687801571752662</v>
      </c>
      <c r="K197" t="str">
        <f t="shared" si="18"/>
        <v>10/07/2023</v>
      </c>
    </row>
    <row r="198" spans="1:11" x14ac:dyDescent="0.2">
      <c r="A198" s="9" t="s">
        <v>516</v>
      </c>
      <c r="C198">
        <v>17</v>
      </c>
      <c r="D198" s="9" t="s">
        <v>444</v>
      </c>
      <c r="G198" s="5">
        <v>194547.82</v>
      </c>
      <c r="H198" t="s">
        <v>517</v>
      </c>
      <c r="I198" s="8">
        <f t="shared" si="16"/>
        <v>61</v>
      </c>
      <c r="J198">
        <f t="shared" si="17"/>
        <v>23.175132345723714</v>
      </c>
      <c r="K198" t="str">
        <f t="shared" si="18"/>
        <v>31/07/2023</v>
      </c>
    </row>
    <row r="199" spans="1:11" x14ac:dyDescent="0.2">
      <c r="A199" s="9" t="s">
        <v>573</v>
      </c>
      <c r="C199">
        <v>201799705</v>
      </c>
      <c r="D199" s="9" t="s">
        <v>573</v>
      </c>
      <c r="G199" s="5">
        <v>239.03</v>
      </c>
      <c r="H199" t="s">
        <v>46</v>
      </c>
      <c r="I199" s="8">
        <f t="shared" si="16"/>
        <v>0</v>
      </c>
      <c r="J199">
        <f t="shared" si="17"/>
        <v>0</v>
      </c>
      <c r="K199" t="str">
        <f t="shared" si="18"/>
        <v>01/09/2023</v>
      </c>
    </row>
    <row r="200" spans="1:11" x14ac:dyDescent="0.2">
      <c r="A200" s="9" t="s">
        <v>574</v>
      </c>
      <c r="C200">
        <v>201860805</v>
      </c>
      <c r="D200" s="9" t="s">
        <v>574</v>
      </c>
      <c r="G200" s="5">
        <v>296.39</v>
      </c>
      <c r="H200" t="s">
        <v>46</v>
      </c>
      <c r="I200" s="8">
        <f t="shared" ref="I200:I256" si="19">+A200-D200</f>
        <v>0</v>
      </c>
      <c r="J200">
        <f t="shared" ref="J200:J247" si="20">(G200*I200)/$G$271</f>
        <v>0</v>
      </c>
      <c r="K200" t="str">
        <f t="shared" si="18"/>
        <v>08/09/2023</v>
      </c>
    </row>
    <row r="201" spans="1:11" x14ac:dyDescent="0.2">
      <c r="A201" s="9" t="s">
        <v>575</v>
      </c>
      <c r="C201">
        <v>201907405</v>
      </c>
      <c r="D201" s="9" t="s">
        <v>575</v>
      </c>
      <c r="G201" s="5">
        <v>226.45</v>
      </c>
      <c r="H201" t="s">
        <v>46</v>
      </c>
      <c r="I201" s="8">
        <f t="shared" si="19"/>
        <v>0</v>
      </c>
      <c r="J201">
        <f t="shared" si="20"/>
        <v>0</v>
      </c>
      <c r="K201" t="str">
        <f t="shared" si="18"/>
        <v>14/09/2023</v>
      </c>
    </row>
    <row r="202" spans="1:11" x14ac:dyDescent="0.2">
      <c r="A202" s="9" t="s">
        <v>516</v>
      </c>
      <c r="C202">
        <v>1206</v>
      </c>
      <c r="D202" s="9" t="s">
        <v>444</v>
      </c>
      <c r="G202" s="5">
        <v>75.95</v>
      </c>
      <c r="H202" t="s">
        <v>22</v>
      </c>
      <c r="I202" s="8">
        <f t="shared" si="19"/>
        <v>61</v>
      </c>
      <c r="J202">
        <f t="shared" si="20"/>
        <v>9.0473966845668902E-3</v>
      </c>
      <c r="K202" t="str">
        <f t="shared" si="18"/>
        <v>31/07/2023</v>
      </c>
    </row>
    <row r="203" spans="1:11" x14ac:dyDescent="0.2">
      <c r="A203" s="9" t="s">
        <v>576</v>
      </c>
      <c r="C203">
        <v>23091041</v>
      </c>
      <c r="D203" s="9" t="s">
        <v>584</v>
      </c>
      <c r="G203" s="5">
        <v>135</v>
      </c>
      <c r="H203" t="s">
        <v>17</v>
      </c>
      <c r="I203" s="8">
        <f t="shared" si="19"/>
        <v>62</v>
      </c>
      <c r="J203">
        <f t="shared" si="20"/>
        <v>1.634524660309843E-2</v>
      </c>
      <c r="K203" t="str">
        <f t="shared" si="18"/>
        <v>24/07/2023</v>
      </c>
    </row>
    <row r="204" spans="1:11" x14ac:dyDescent="0.2">
      <c r="A204" s="9" t="s">
        <v>516</v>
      </c>
      <c r="C204">
        <v>3102888</v>
      </c>
      <c r="D204" s="9" t="s">
        <v>534</v>
      </c>
      <c r="G204" s="5">
        <v>180.19</v>
      </c>
      <c r="H204" t="s">
        <v>53</v>
      </c>
      <c r="I204" s="8">
        <f t="shared" si="19"/>
        <v>30</v>
      </c>
      <c r="J204">
        <f t="shared" si="20"/>
        <v>1.0556451560617585E-2</v>
      </c>
      <c r="K204" t="str">
        <f t="shared" si="18"/>
        <v>31/08/2023</v>
      </c>
    </row>
    <row r="205" spans="1:11" x14ac:dyDescent="0.2">
      <c r="A205" s="9" t="s">
        <v>577</v>
      </c>
      <c r="C205">
        <v>704004218</v>
      </c>
      <c r="D205" s="9" t="s">
        <v>550</v>
      </c>
      <c r="G205" s="5">
        <v>329.31</v>
      </c>
      <c r="H205" t="s">
        <v>14</v>
      </c>
      <c r="I205" s="8">
        <f t="shared" si="19"/>
        <v>31</v>
      </c>
      <c r="J205">
        <f t="shared" si="20"/>
        <v>1.9935752440245719E-2</v>
      </c>
      <c r="K205" t="str">
        <f t="shared" si="18"/>
        <v>10/08/2023</v>
      </c>
    </row>
    <row r="206" spans="1:11" x14ac:dyDescent="0.2">
      <c r="A206" s="9" t="s">
        <v>577</v>
      </c>
      <c r="C206">
        <v>800157904</v>
      </c>
      <c r="D206" s="9" t="s">
        <v>550</v>
      </c>
      <c r="G206" s="5">
        <v>59.96</v>
      </c>
      <c r="H206" t="s">
        <v>14</v>
      </c>
      <c r="I206" s="8">
        <f t="shared" si="19"/>
        <v>31</v>
      </c>
      <c r="J206">
        <f t="shared" si="20"/>
        <v>3.6298555048954887E-3</v>
      </c>
      <c r="K206" t="str">
        <f t="shared" si="18"/>
        <v>10/08/2023</v>
      </c>
    </row>
    <row r="207" spans="1:11" x14ac:dyDescent="0.2">
      <c r="A207" s="9" t="s">
        <v>577</v>
      </c>
      <c r="C207">
        <v>800158233</v>
      </c>
      <c r="D207" s="9" t="s">
        <v>550</v>
      </c>
      <c r="G207" s="5">
        <v>128.85</v>
      </c>
      <c r="H207" t="s">
        <v>14</v>
      </c>
      <c r="I207" s="8">
        <f t="shared" si="19"/>
        <v>31</v>
      </c>
      <c r="J207">
        <f t="shared" si="20"/>
        <v>7.800314906700862E-3</v>
      </c>
      <c r="K207" t="str">
        <f t="shared" si="18"/>
        <v>10/08/2023</v>
      </c>
    </row>
    <row r="208" spans="1:11" x14ac:dyDescent="0.2">
      <c r="A208" s="9" t="s">
        <v>577</v>
      </c>
      <c r="C208">
        <v>800158540</v>
      </c>
      <c r="D208" s="9" t="s">
        <v>550</v>
      </c>
      <c r="G208" s="5">
        <v>148.94999999999999</v>
      </c>
      <c r="H208" t="s">
        <v>14</v>
      </c>
      <c r="I208" s="8">
        <f t="shared" si="19"/>
        <v>31</v>
      </c>
      <c r="J208">
        <f t="shared" si="20"/>
        <v>9.0171277093759675E-3</v>
      </c>
      <c r="K208" t="str">
        <f t="shared" si="18"/>
        <v>10/08/2023</v>
      </c>
    </row>
    <row r="209" spans="1:11" x14ac:dyDescent="0.2">
      <c r="A209" s="9" t="s">
        <v>577</v>
      </c>
      <c r="C209">
        <v>800158546</v>
      </c>
      <c r="D209" s="9" t="s">
        <v>550</v>
      </c>
      <c r="G209" s="5">
        <v>89.17</v>
      </c>
      <c r="H209" t="s">
        <v>14</v>
      </c>
      <c r="I209" s="8">
        <f t="shared" si="19"/>
        <v>31</v>
      </c>
      <c r="J209">
        <f t="shared" si="20"/>
        <v>5.3981690355492115E-3</v>
      </c>
      <c r="K209" t="str">
        <f t="shared" si="18"/>
        <v>10/08/2023</v>
      </c>
    </row>
    <row r="210" spans="1:11" x14ac:dyDescent="0.2">
      <c r="A210" s="9" t="s">
        <v>577</v>
      </c>
      <c r="C210">
        <v>800159032</v>
      </c>
      <c r="D210" s="9" t="s">
        <v>550</v>
      </c>
      <c r="G210" s="5">
        <v>66.62</v>
      </c>
      <c r="H210" t="s">
        <v>14</v>
      </c>
      <c r="I210" s="8">
        <f t="shared" si="19"/>
        <v>31</v>
      </c>
      <c r="J210">
        <f t="shared" si="20"/>
        <v>4.033038254438584E-3</v>
      </c>
      <c r="K210" t="str">
        <f t="shared" si="18"/>
        <v>10/08/2023</v>
      </c>
    </row>
    <row r="211" spans="1:11" x14ac:dyDescent="0.2">
      <c r="A211" s="9" t="s">
        <v>577</v>
      </c>
      <c r="C211">
        <v>800159033</v>
      </c>
      <c r="D211" s="9" t="s">
        <v>550</v>
      </c>
      <c r="G211" s="5">
        <v>58.7</v>
      </c>
      <c r="H211" t="s">
        <v>14</v>
      </c>
      <c r="I211" s="8">
        <f t="shared" si="19"/>
        <v>31</v>
      </c>
      <c r="J211">
        <f t="shared" si="20"/>
        <v>3.5535776874143624E-3</v>
      </c>
      <c r="K211" t="str">
        <f t="shared" si="18"/>
        <v>10/08/2023</v>
      </c>
    </row>
    <row r="212" spans="1:11" x14ac:dyDescent="0.2">
      <c r="A212" s="9" t="s">
        <v>577</v>
      </c>
      <c r="C212">
        <v>800159214</v>
      </c>
      <c r="D212" s="9" t="s">
        <v>550</v>
      </c>
      <c r="G212" s="5">
        <v>53.73</v>
      </c>
      <c r="H212" t="s">
        <v>14</v>
      </c>
      <c r="I212" s="8">
        <f t="shared" si="19"/>
        <v>31</v>
      </c>
      <c r="J212">
        <f t="shared" si="20"/>
        <v>3.2527040740165875E-3</v>
      </c>
      <c r="K212" t="str">
        <f t="shared" si="18"/>
        <v>10/08/2023</v>
      </c>
    </row>
    <row r="213" spans="1:11" x14ac:dyDescent="0.2">
      <c r="A213" s="9" t="s">
        <v>516</v>
      </c>
      <c r="C213">
        <v>31041927</v>
      </c>
      <c r="D213" s="9" t="s">
        <v>444</v>
      </c>
      <c r="G213" s="5">
        <v>418.96</v>
      </c>
      <c r="H213" t="s">
        <v>34</v>
      </c>
      <c r="I213" s="8">
        <f t="shared" si="19"/>
        <v>61</v>
      </c>
      <c r="J213">
        <f t="shared" si="20"/>
        <v>4.9907798748731323E-2</v>
      </c>
      <c r="K213" t="str">
        <f t="shared" si="18"/>
        <v>31/07/2023</v>
      </c>
    </row>
    <row r="214" spans="1:11" x14ac:dyDescent="0.2">
      <c r="A214" s="9" t="s">
        <v>516</v>
      </c>
      <c r="C214">
        <v>102</v>
      </c>
      <c r="D214" s="9" t="s">
        <v>534</v>
      </c>
      <c r="G214" s="5">
        <v>290</v>
      </c>
      <c r="H214" t="s">
        <v>118</v>
      </c>
      <c r="I214" s="8">
        <f t="shared" si="19"/>
        <v>30</v>
      </c>
      <c r="J214">
        <f t="shared" si="20"/>
        <v>1.6989682849098728E-2</v>
      </c>
      <c r="K214" t="str">
        <f t="shared" si="18"/>
        <v>31/08/2023</v>
      </c>
    </row>
    <row r="215" spans="1:11" x14ac:dyDescent="0.2">
      <c r="A215" s="9" t="s">
        <v>516</v>
      </c>
      <c r="C215">
        <v>5001</v>
      </c>
      <c r="D215" s="9" t="s">
        <v>534</v>
      </c>
      <c r="G215" s="5">
        <v>200.91</v>
      </c>
      <c r="H215" t="s">
        <v>489</v>
      </c>
      <c r="I215" s="8">
        <f t="shared" si="19"/>
        <v>30</v>
      </c>
      <c r="J215">
        <f t="shared" si="20"/>
        <v>1.1770335107629053E-2</v>
      </c>
      <c r="K215" t="str">
        <f t="shared" si="18"/>
        <v>31/08/2023</v>
      </c>
    </row>
    <row r="216" spans="1:11" x14ac:dyDescent="0.2">
      <c r="A216" s="9" t="s">
        <v>516</v>
      </c>
      <c r="C216">
        <v>2072</v>
      </c>
      <c r="D216" s="9" t="s">
        <v>444</v>
      </c>
      <c r="G216" s="5">
        <v>74</v>
      </c>
      <c r="H216" t="s">
        <v>57</v>
      </c>
      <c r="I216" s="8">
        <f t="shared" si="19"/>
        <v>61</v>
      </c>
      <c r="J216">
        <f t="shared" si="20"/>
        <v>8.8151067104404197E-3</v>
      </c>
      <c r="K216" t="str">
        <f t="shared" si="18"/>
        <v>31/07/2023</v>
      </c>
    </row>
    <row r="217" spans="1:11" x14ac:dyDescent="0.2">
      <c r="A217" s="9" t="s">
        <v>516</v>
      </c>
      <c r="C217">
        <v>2119</v>
      </c>
      <c r="D217" s="9" t="s">
        <v>444</v>
      </c>
      <c r="G217" s="5">
        <v>428.4</v>
      </c>
      <c r="H217" t="s">
        <v>57</v>
      </c>
      <c r="I217" s="8">
        <f t="shared" si="19"/>
        <v>61</v>
      </c>
      <c r="J217">
        <f t="shared" si="20"/>
        <v>5.103232046963075E-2</v>
      </c>
      <c r="K217" t="str">
        <f t="shared" si="18"/>
        <v>31/07/2023</v>
      </c>
    </row>
    <row r="218" spans="1:11" x14ac:dyDescent="0.2">
      <c r="A218" s="9" t="s">
        <v>516</v>
      </c>
      <c r="C218">
        <v>2120</v>
      </c>
      <c r="D218" s="9" t="s">
        <v>444</v>
      </c>
      <c r="G218" s="5">
        <v>9839</v>
      </c>
      <c r="H218" t="s">
        <v>57</v>
      </c>
      <c r="I218" s="8">
        <f t="shared" si="19"/>
        <v>61</v>
      </c>
      <c r="J218">
        <f t="shared" si="20"/>
        <v>1.172051823297612</v>
      </c>
      <c r="K218" t="str">
        <f t="shared" si="18"/>
        <v>31/07/2023</v>
      </c>
    </row>
    <row r="219" spans="1:11" x14ac:dyDescent="0.2">
      <c r="A219" s="9" t="s">
        <v>516</v>
      </c>
      <c r="C219">
        <v>83</v>
      </c>
      <c r="D219" s="9" t="s">
        <v>585</v>
      </c>
      <c r="G219" s="5">
        <v>2811</v>
      </c>
      <c r="H219" t="s">
        <v>56</v>
      </c>
      <c r="I219" s="8">
        <f t="shared" si="19"/>
        <v>73</v>
      </c>
      <c r="J219">
        <f t="shared" si="20"/>
        <v>0.40072803329696621</v>
      </c>
      <c r="K219" t="str">
        <f t="shared" si="18"/>
        <v>19/07/2023</v>
      </c>
    </row>
    <row r="220" spans="1:11" x14ac:dyDescent="0.2">
      <c r="A220" s="9" t="s">
        <v>516</v>
      </c>
      <c r="C220">
        <v>900034373</v>
      </c>
      <c r="D220" s="9" t="s">
        <v>516</v>
      </c>
      <c r="G220" s="5">
        <v>1.5</v>
      </c>
      <c r="H220" t="s">
        <v>51</v>
      </c>
      <c r="I220" s="8">
        <f t="shared" si="19"/>
        <v>0</v>
      </c>
      <c r="J220">
        <f t="shared" si="20"/>
        <v>0</v>
      </c>
      <c r="K220" t="str">
        <f t="shared" si="18"/>
        <v>30/09/2023</v>
      </c>
    </row>
    <row r="221" spans="1:11" x14ac:dyDescent="0.2">
      <c r="A221" s="9" t="s">
        <v>578</v>
      </c>
      <c r="C221">
        <v>5632023</v>
      </c>
      <c r="D221" s="9" t="s">
        <v>578</v>
      </c>
      <c r="G221" s="5">
        <v>300</v>
      </c>
      <c r="H221" t="s">
        <v>559</v>
      </c>
      <c r="I221" s="8">
        <f t="shared" si="19"/>
        <v>0</v>
      </c>
      <c r="J221">
        <f t="shared" si="20"/>
        <v>0</v>
      </c>
      <c r="K221" t="str">
        <f t="shared" si="18"/>
        <v>26/09/2023</v>
      </c>
    </row>
    <row r="222" spans="1:11" x14ac:dyDescent="0.2">
      <c r="A222" s="9" t="s">
        <v>516</v>
      </c>
      <c r="C222">
        <v>418</v>
      </c>
      <c r="D222" s="9" t="s">
        <v>485</v>
      </c>
      <c r="G222" s="5">
        <v>250</v>
      </c>
      <c r="H222" t="s">
        <v>55</v>
      </c>
      <c r="I222" s="8">
        <f t="shared" si="19"/>
        <v>87</v>
      </c>
      <c r="J222">
        <f t="shared" si="20"/>
        <v>4.247420712274682E-2</v>
      </c>
      <c r="K222" t="str">
        <f t="shared" si="18"/>
        <v>05/07/2023</v>
      </c>
    </row>
    <row r="223" spans="1:11" x14ac:dyDescent="0.2">
      <c r="A223" s="9" t="s">
        <v>516</v>
      </c>
      <c r="C223">
        <v>2041230001532</v>
      </c>
      <c r="D223" s="9" t="s">
        <v>482</v>
      </c>
      <c r="G223" s="5">
        <v>520.74</v>
      </c>
      <c r="H223" t="s">
        <v>47</v>
      </c>
      <c r="I223" s="8">
        <f t="shared" si="19"/>
        <v>78</v>
      </c>
      <c r="J223">
        <f t="shared" si="20"/>
        <v>7.9319790902700499E-2</v>
      </c>
      <c r="K223" t="str">
        <f t="shared" si="18"/>
        <v>14/07/2023</v>
      </c>
    </row>
    <row r="224" spans="1:11" x14ac:dyDescent="0.2">
      <c r="A224" s="9" t="s">
        <v>516</v>
      </c>
      <c r="C224">
        <v>2041230001555</v>
      </c>
      <c r="D224" s="9" t="s">
        <v>502</v>
      </c>
      <c r="G224" s="5">
        <v>223.65</v>
      </c>
      <c r="H224" t="s">
        <v>47</v>
      </c>
      <c r="I224" s="8">
        <f t="shared" si="19"/>
        <v>71</v>
      </c>
      <c r="J224">
        <f t="shared" si="20"/>
        <v>3.1009393380835179E-2</v>
      </c>
      <c r="K224" t="str">
        <f t="shared" si="18"/>
        <v>21/07/2023</v>
      </c>
    </row>
    <row r="225" spans="1:11" x14ac:dyDescent="0.2">
      <c r="A225" s="9" t="s">
        <v>516</v>
      </c>
      <c r="C225">
        <v>2023014800507</v>
      </c>
      <c r="D225" s="9" t="s">
        <v>534</v>
      </c>
      <c r="G225" s="5">
        <v>10039.68</v>
      </c>
      <c r="H225" t="s">
        <v>42</v>
      </c>
      <c r="I225" s="8">
        <f t="shared" si="19"/>
        <v>30</v>
      </c>
      <c r="J225">
        <f t="shared" si="20"/>
        <v>0.58817579002220521</v>
      </c>
      <c r="K225" t="str">
        <f t="shared" si="18"/>
        <v>31/08/2023</v>
      </c>
    </row>
    <row r="226" spans="1:11" x14ac:dyDescent="0.2">
      <c r="A226" s="9" t="s">
        <v>516</v>
      </c>
      <c r="C226">
        <v>331</v>
      </c>
      <c r="D226" s="9" t="s">
        <v>534</v>
      </c>
      <c r="G226" s="5">
        <v>1365</v>
      </c>
      <c r="H226" t="s">
        <v>21</v>
      </c>
      <c r="I226" s="8">
        <f t="shared" si="19"/>
        <v>30</v>
      </c>
      <c r="J226">
        <f t="shared" si="20"/>
        <v>7.9968679617309524E-2</v>
      </c>
      <c r="K226" t="str">
        <f t="shared" si="18"/>
        <v>31/08/2023</v>
      </c>
    </row>
    <row r="227" spans="1:11" x14ac:dyDescent="0.2">
      <c r="A227" s="9" t="s">
        <v>516</v>
      </c>
      <c r="C227">
        <v>1791895</v>
      </c>
      <c r="D227" s="9" t="s">
        <v>579</v>
      </c>
      <c r="G227" s="5">
        <v>551.80999999999995</v>
      </c>
      <c r="H227" t="s">
        <v>62</v>
      </c>
      <c r="I227" s="8">
        <f t="shared" si="19"/>
        <v>26</v>
      </c>
      <c r="J227">
        <f t="shared" si="20"/>
        <v>2.8017471174366707E-2</v>
      </c>
      <c r="K227" t="str">
        <f t="shared" si="18"/>
        <v>04/09/2023</v>
      </c>
    </row>
    <row r="228" spans="1:11" x14ac:dyDescent="0.2">
      <c r="A228" s="9" t="s">
        <v>516</v>
      </c>
      <c r="C228">
        <v>23961</v>
      </c>
      <c r="D228" s="9" t="s">
        <v>444</v>
      </c>
      <c r="G228" s="5">
        <v>88.24</v>
      </c>
      <c r="H228" t="s">
        <v>33</v>
      </c>
      <c r="I228" s="8">
        <f t="shared" si="19"/>
        <v>61</v>
      </c>
      <c r="J228">
        <f t="shared" si="20"/>
        <v>1.0511419136881927E-2</v>
      </c>
      <c r="K228" t="str">
        <f t="shared" si="18"/>
        <v>31/07/2023</v>
      </c>
    </row>
    <row r="229" spans="1:11" x14ac:dyDescent="0.2">
      <c r="A229" s="9" t="s">
        <v>516</v>
      </c>
      <c r="C229">
        <v>1623400622</v>
      </c>
      <c r="D229" s="9" t="s">
        <v>534</v>
      </c>
      <c r="G229" s="5">
        <v>232.75</v>
      </c>
      <c r="H229" t="s">
        <v>66</v>
      </c>
      <c r="I229" s="8">
        <f t="shared" si="19"/>
        <v>30</v>
      </c>
      <c r="J229">
        <f t="shared" si="20"/>
        <v>1.3635685114233548E-2</v>
      </c>
      <c r="K229" t="str">
        <f t="shared" si="18"/>
        <v>31/08/2023</v>
      </c>
    </row>
    <row r="230" spans="1:11" x14ac:dyDescent="0.2">
      <c r="A230" s="9" t="s">
        <v>516</v>
      </c>
      <c r="C230">
        <v>2</v>
      </c>
      <c r="D230" s="9" t="s">
        <v>534</v>
      </c>
      <c r="G230" s="5">
        <v>197.93</v>
      </c>
      <c r="H230" t="s">
        <v>562</v>
      </c>
      <c r="I230" s="8">
        <f t="shared" si="19"/>
        <v>30</v>
      </c>
      <c r="J230">
        <f t="shared" si="20"/>
        <v>1.1595751470076247E-2</v>
      </c>
      <c r="K230" t="str">
        <f t="shared" si="18"/>
        <v>31/08/2023</v>
      </c>
    </row>
    <row r="231" spans="1:11" x14ac:dyDescent="0.2">
      <c r="A231" s="9" t="s">
        <v>516</v>
      </c>
      <c r="C231">
        <v>7281756</v>
      </c>
      <c r="D231" s="9" t="s">
        <v>534</v>
      </c>
      <c r="G231" s="5">
        <v>7.5</v>
      </c>
      <c r="H231" t="s">
        <v>16</v>
      </c>
      <c r="I231" s="8">
        <f t="shared" si="19"/>
        <v>30</v>
      </c>
      <c r="J231">
        <f t="shared" si="20"/>
        <v>4.3938834954565672E-4</v>
      </c>
      <c r="K231" t="str">
        <f t="shared" si="18"/>
        <v>31/08/2023</v>
      </c>
    </row>
    <row r="232" spans="1:11" x14ac:dyDescent="0.2">
      <c r="A232" s="9" t="s">
        <v>516</v>
      </c>
      <c r="C232">
        <v>20</v>
      </c>
      <c r="D232" s="9" t="s">
        <v>586</v>
      </c>
      <c r="G232" s="5">
        <v>120</v>
      </c>
      <c r="H232" t="s">
        <v>119</v>
      </c>
      <c r="I232" s="8">
        <f t="shared" si="19"/>
        <v>65</v>
      </c>
      <c r="J232">
        <f t="shared" si="20"/>
        <v>1.52321294509161E-2</v>
      </c>
      <c r="K232" t="str">
        <f t="shared" si="18"/>
        <v>27/07/2023</v>
      </c>
    </row>
    <row r="233" spans="1:11" x14ac:dyDescent="0.2">
      <c r="A233" s="9" t="s">
        <v>516</v>
      </c>
      <c r="C233">
        <v>233</v>
      </c>
      <c r="D233" s="9" t="s">
        <v>444</v>
      </c>
      <c r="G233" s="5">
        <v>1617.21</v>
      </c>
      <c r="H233" t="s">
        <v>25</v>
      </c>
      <c r="I233" s="8">
        <f t="shared" si="19"/>
        <v>61</v>
      </c>
      <c r="J233">
        <f t="shared" si="20"/>
        <v>0.19264700977285609</v>
      </c>
      <c r="K233" t="str">
        <f t="shared" si="18"/>
        <v>31/07/2023</v>
      </c>
    </row>
    <row r="234" spans="1:11" x14ac:dyDescent="0.2">
      <c r="A234" s="9" t="s">
        <v>579</v>
      </c>
      <c r="C234">
        <v>392</v>
      </c>
      <c r="D234" s="9" t="s">
        <v>579</v>
      </c>
      <c r="G234" s="5">
        <v>24598</v>
      </c>
      <c r="H234" t="s">
        <v>13</v>
      </c>
      <c r="I234" s="8">
        <f t="shared" si="19"/>
        <v>0</v>
      </c>
      <c r="J234">
        <f t="shared" si="20"/>
        <v>0</v>
      </c>
      <c r="K234" t="str">
        <f t="shared" si="18"/>
        <v>04/09/2023</v>
      </c>
    </row>
    <row r="235" spans="1:11" x14ac:dyDescent="0.2">
      <c r="A235" s="9" t="s">
        <v>580</v>
      </c>
      <c r="C235">
        <v>408</v>
      </c>
      <c r="D235" s="9" t="s">
        <v>580</v>
      </c>
      <c r="G235" s="5">
        <v>9267</v>
      </c>
      <c r="H235" t="s">
        <v>13</v>
      </c>
      <c r="I235" s="8">
        <f t="shared" si="19"/>
        <v>0</v>
      </c>
      <c r="J235">
        <f t="shared" si="20"/>
        <v>0</v>
      </c>
      <c r="K235" t="str">
        <f t="shared" si="18"/>
        <v>11/09/2023</v>
      </c>
    </row>
    <row r="236" spans="1:11" x14ac:dyDescent="0.2">
      <c r="A236" s="9" t="s">
        <v>516</v>
      </c>
      <c r="C236">
        <v>1167</v>
      </c>
      <c r="D236" s="9" t="s">
        <v>534</v>
      </c>
      <c r="G236" s="5">
        <v>43.46</v>
      </c>
      <c r="H236" t="s">
        <v>437</v>
      </c>
      <c r="I236" s="8">
        <f t="shared" si="19"/>
        <v>30</v>
      </c>
      <c r="J236">
        <f t="shared" si="20"/>
        <v>2.5461090228338988E-3</v>
      </c>
      <c r="K236" t="str">
        <f t="shared" si="18"/>
        <v>31/08/2023</v>
      </c>
    </row>
    <row r="237" spans="1:11" x14ac:dyDescent="0.2">
      <c r="A237" s="9" t="s">
        <v>516</v>
      </c>
      <c r="C237">
        <v>30248</v>
      </c>
      <c r="D237" s="9" t="s">
        <v>481</v>
      </c>
      <c r="G237" s="5">
        <v>67.680000000000007</v>
      </c>
      <c r="H237" t="s">
        <v>93</v>
      </c>
      <c r="I237" s="8">
        <f t="shared" si="19"/>
        <v>86</v>
      </c>
      <c r="J237">
        <f t="shared" si="20"/>
        <v>1.1366449336726685E-2</v>
      </c>
      <c r="K237" t="str">
        <f t="shared" si="18"/>
        <v>06/07/2023</v>
      </c>
    </row>
    <row r="238" spans="1:11" x14ac:dyDescent="0.2">
      <c r="A238" s="9" t="s">
        <v>516</v>
      </c>
      <c r="C238">
        <v>30249</v>
      </c>
      <c r="D238" s="9" t="s">
        <v>481</v>
      </c>
      <c r="G238" s="5">
        <v>66.84</v>
      </c>
      <c r="H238" t="s">
        <v>93</v>
      </c>
      <c r="I238" s="8">
        <f t="shared" si="19"/>
        <v>86</v>
      </c>
      <c r="J238">
        <f t="shared" si="20"/>
        <v>1.1225376383965894E-2</v>
      </c>
      <c r="K238" t="str">
        <f t="shared" si="18"/>
        <v>06/07/2023</v>
      </c>
    </row>
    <row r="239" spans="1:11" x14ac:dyDescent="0.2">
      <c r="A239" s="9" t="s">
        <v>516</v>
      </c>
      <c r="C239">
        <v>30250</v>
      </c>
      <c r="D239" s="9" t="s">
        <v>481</v>
      </c>
      <c r="G239" s="5">
        <v>754.59</v>
      </c>
      <c r="H239" t="s">
        <v>93</v>
      </c>
      <c r="I239" s="8">
        <f t="shared" si="19"/>
        <v>86</v>
      </c>
      <c r="J239">
        <f t="shared" si="20"/>
        <v>0.12672885645686452</v>
      </c>
      <c r="K239" t="str">
        <f t="shared" si="18"/>
        <v>06/07/2023</v>
      </c>
    </row>
    <row r="240" spans="1:11" x14ac:dyDescent="0.2">
      <c r="A240" s="9" t="s">
        <v>516</v>
      </c>
      <c r="C240">
        <v>31399</v>
      </c>
      <c r="D240" s="9" t="s">
        <v>497</v>
      </c>
      <c r="G240" s="5">
        <v>778.9</v>
      </c>
      <c r="H240" t="s">
        <v>93</v>
      </c>
      <c r="I240" s="8">
        <f t="shared" si="19"/>
        <v>74</v>
      </c>
      <c r="J240">
        <f t="shared" si="20"/>
        <v>0.11255879699609907</v>
      </c>
      <c r="K240" t="str">
        <f t="shared" si="18"/>
        <v>18/07/2023</v>
      </c>
    </row>
    <row r="241" spans="1:11" x14ac:dyDescent="0.2">
      <c r="A241" s="9" t="s">
        <v>516</v>
      </c>
      <c r="C241">
        <v>32677</v>
      </c>
      <c r="D241" s="9" t="s">
        <v>583</v>
      </c>
      <c r="G241" s="5">
        <v>470.83</v>
      </c>
      <c r="H241" t="s">
        <v>93</v>
      </c>
      <c r="I241" s="8">
        <f t="shared" si="19"/>
        <v>66</v>
      </c>
      <c r="J241">
        <f t="shared" si="20"/>
        <v>6.068398354086392E-2</v>
      </c>
      <c r="K241" t="str">
        <f t="shared" si="18"/>
        <v>26/07/2023</v>
      </c>
    </row>
    <row r="242" spans="1:11" x14ac:dyDescent="0.2">
      <c r="A242" s="9" t="s">
        <v>581</v>
      </c>
      <c r="C242">
        <v>43</v>
      </c>
      <c r="D242" s="9" t="s">
        <v>581</v>
      </c>
      <c r="G242" s="5">
        <v>418.08</v>
      </c>
      <c r="H242" t="s">
        <v>109</v>
      </c>
      <c r="I242" s="8">
        <f t="shared" si="19"/>
        <v>0</v>
      </c>
      <c r="J242">
        <f t="shared" si="20"/>
        <v>0</v>
      </c>
      <c r="K242" t="str">
        <f t="shared" si="18"/>
        <v>18/09/2023</v>
      </c>
    </row>
    <row r="243" spans="1:11" x14ac:dyDescent="0.2">
      <c r="A243" s="9" t="s">
        <v>516</v>
      </c>
      <c r="C243">
        <v>236553192</v>
      </c>
      <c r="D243" s="9" t="s">
        <v>575</v>
      </c>
      <c r="G243" s="5">
        <v>78.819999999999993</v>
      </c>
      <c r="H243" t="s">
        <v>77</v>
      </c>
      <c r="I243" s="8">
        <f t="shared" si="19"/>
        <v>16</v>
      </c>
      <c r="J243">
        <f t="shared" si="20"/>
        <v>2.4627619350178604E-3</v>
      </c>
      <c r="K243" t="str">
        <f t="shared" si="18"/>
        <v>14/09/2023</v>
      </c>
    </row>
    <row r="244" spans="1:11" x14ac:dyDescent="0.2">
      <c r="A244" s="9" t="s">
        <v>516</v>
      </c>
      <c r="C244">
        <v>236554580</v>
      </c>
      <c r="D244" s="9" t="s">
        <v>575</v>
      </c>
      <c r="G244" s="5">
        <v>40.65</v>
      </c>
      <c r="H244" t="s">
        <v>77</v>
      </c>
      <c r="I244" s="8">
        <f t="shared" si="19"/>
        <v>16</v>
      </c>
      <c r="J244">
        <f t="shared" si="20"/>
        <v>1.2701252557533117E-3</v>
      </c>
      <c r="K244" t="str">
        <f t="shared" si="18"/>
        <v>14/09/2023</v>
      </c>
    </row>
    <row r="245" spans="1:11" x14ac:dyDescent="0.2">
      <c r="A245" s="9" t="s">
        <v>516</v>
      </c>
      <c r="C245">
        <v>236576116</v>
      </c>
      <c r="D245" s="9" t="s">
        <v>587</v>
      </c>
      <c r="G245" s="5">
        <v>319</v>
      </c>
      <c r="H245" t="s">
        <v>77</v>
      </c>
      <c r="I245" s="8">
        <f t="shared" si="19"/>
        <v>3</v>
      </c>
      <c r="J245">
        <f t="shared" si="20"/>
        <v>1.86886511340086E-3</v>
      </c>
      <c r="K245" t="str">
        <f t="shared" si="18"/>
        <v>27/09/2023</v>
      </c>
    </row>
    <row r="246" spans="1:11" x14ac:dyDescent="0.2">
      <c r="A246" s="9" t="s">
        <v>516</v>
      </c>
      <c r="C246">
        <v>3305</v>
      </c>
      <c r="D246" s="9" t="s">
        <v>543</v>
      </c>
      <c r="G246" s="5">
        <v>23.95</v>
      </c>
      <c r="H246" t="s">
        <v>30</v>
      </c>
      <c r="I246" s="8">
        <f t="shared" si="19"/>
        <v>60</v>
      </c>
      <c r="J246">
        <f t="shared" si="20"/>
        <v>2.8062269257649276E-3</v>
      </c>
      <c r="K246" t="str">
        <f t="shared" si="18"/>
        <v>01/08/2023</v>
      </c>
    </row>
    <row r="247" spans="1:11" x14ac:dyDescent="0.2">
      <c r="A247" s="9" t="s">
        <v>516</v>
      </c>
      <c r="C247">
        <v>3405</v>
      </c>
      <c r="D247" s="9" t="s">
        <v>543</v>
      </c>
      <c r="G247" s="5">
        <v>696.1</v>
      </c>
      <c r="H247" t="s">
        <v>30</v>
      </c>
      <c r="I247" s="8">
        <f t="shared" si="19"/>
        <v>60</v>
      </c>
      <c r="J247">
        <f t="shared" si="20"/>
        <v>8.1562194698328441E-2</v>
      </c>
      <c r="K247" t="str">
        <f t="shared" si="18"/>
        <v>01/08/2023</v>
      </c>
    </row>
    <row r="248" spans="1:11" x14ac:dyDescent="0.2">
      <c r="A248" s="9" t="s">
        <v>516</v>
      </c>
      <c r="C248">
        <v>3505</v>
      </c>
      <c r="D248" s="9" t="s">
        <v>549</v>
      </c>
      <c r="G248" s="5">
        <v>262.37</v>
      </c>
      <c r="H248" t="s">
        <v>30</v>
      </c>
      <c r="I248" s="8">
        <f t="shared" si="19"/>
        <v>53</v>
      </c>
      <c r="J248">
        <f>(G248*I248)/$G$271</f>
        <v>2.7155391232558133E-2</v>
      </c>
      <c r="K248" t="str">
        <f t="shared" si="18"/>
        <v>08/08/2023</v>
      </c>
    </row>
    <row r="249" spans="1:11" x14ac:dyDescent="0.2">
      <c r="A249" s="9" t="s">
        <v>516</v>
      </c>
      <c r="C249">
        <v>3605</v>
      </c>
      <c r="D249" s="9" t="s">
        <v>544</v>
      </c>
      <c r="G249" s="5">
        <v>188.85</v>
      </c>
      <c r="H249" t="s">
        <v>30</v>
      </c>
      <c r="I249" s="8">
        <f t="shared" si="19"/>
        <v>47</v>
      </c>
      <c r="J249">
        <f t="shared" ref="J249:J270" si="21">(G249*I249)/$G$271</f>
        <v>1.733328453844343E-2</v>
      </c>
      <c r="K249" t="str">
        <f t="shared" si="18"/>
        <v>14/08/2023</v>
      </c>
    </row>
    <row r="250" spans="1:11" x14ac:dyDescent="0.2">
      <c r="A250" s="9" t="s">
        <v>516</v>
      </c>
      <c r="C250">
        <v>3705</v>
      </c>
      <c r="D250" s="9" t="s">
        <v>588</v>
      </c>
      <c r="G250" s="5">
        <v>436.42</v>
      </c>
      <c r="H250" t="s">
        <v>30</v>
      </c>
      <c r="I250" s="8">
        <f t="shared" si="19"/>
        <v>39</v>
      </c>
      <c r="J250">
        <f t="shared" si="21"/>
        <v>3.3238029674844023E-2</v>
      </c>
      <c r="K250" t="str">
        <f t="shared" si="18"/>
        <v>22/08/2023</v>
      </c>
    </row>
    <row r="251" spans="1:11" x14ac:dyDescent="0.2">
      <c r="A251" s="9" t="s">
        <v>516</v>
      </c>
      <c r="C251">
        <v>3805</v>
      </c>
      <c r="D251" s="9" t="s">
        <v>546</v>
      </c>
      <c r="G251" s="5">
        <v>221.73</v>
      </c>
      <c r="H251" t="s">
        <v>30</v>
      </c>
      <c r="I251" s="8">
        <f t="shared" si="19"/>
        <v>32</v>
      </c>
      <c r="J251">
        <f t="shared" si="21"/>
        <v>1.3856082310365649E-2</v>
      </c>
      <c r="K251" t="str">
        <f t="shared" si="18"/>
        <v>29/08/2023</v>
      </c>
    </row>
    <row r="252" spans="1:11" x14ac:dyDescent="0.2">
      <c r="A252" s="9" t="s">
        <v>516</v>
      </c>
      <c r="C252">
        <v>2100500051</v>
      </c>
      <c r="D252" s="9" t="s">
        <v>534</v>
      </c>
      <c r="G252" s="5">
        <v>296</v>
      </c>
      <c r="H252" t="s">
        <v>44</v>
      </c>
      <c r="I252" s="8">
        <f t="shared" si="19"/>
        <v>30</v>
      </c>
      <c r="J252">
        <f t="shared" si="21"/>
        <v>1.7341193528735251E-2</v>
      </c>
      <c r="K252" t="str">
        <f t="shared" si="18"/>
        <v>31/08/2023</v>
      </c>
    </row>
    <row r="253" spans="1:11" x14ac:dyDescent="0.2">
      <c r="A253" s="9" t="s">
        <v>516</v>
      </c>
      <c r="C253">
        <v>2005</v>
      </c>
      <c r="D253" s="9" t="s">
        <v>516</v>
      </c>
      <c r="G253" s="5">
        <v>144.77000000000001</v>
      </c>
      <c r="H253" t="s">
        <v>92</v>
      </c>
      <c r="I253" s="8">
        <f t="shared" si="19"/>
        <v>0</v>
      </c>
      <c r="J253">
        <f t="shared" si="21"/>
        <v>0</v>
      </c>
      <c r="K253" t="str">
        <f t="shared" si="18"/>
        <v>30/09/2023</v>
      </c>
    </row>
    <row r="254" spans="1:11" x14ac:dyDescent="0.2">
      <c r="A254" s="9" t="s">
        <v>516</v>
      </c>
      <c r="C254">
        <v>220212867</v>
      </c>
      <c r="D254" s="9" t="s">
        <v>534</v>
      </c>
      <c r="G254" s="5">
        <v>2622.96</v>
      </c>
      <c r="H254" t="s">
        <v>23</v>
      </c>
      <c r="I254" s="8">
        <f t="shared" si="19"/>
        <v>30</v>
      </c>
      <c r="J254">
        <f t="shared" si="21"/>
        <v>0.15366640870990345</v>
      </c>
      <c r="K254" t="str">
        <f t="shared" si="18"/>
        <v>31/08/2023</v>
      </c>
    </row>
    <row r="255" spans="1:11" x14ac:dyDescent="0.2">
      <c r="A255" s="9" t="s">
        <v>516</v>
      </c>
      <c r="C255">
        <v>102812023</v>
      </c>
      <c r="D255" s="9" t="s">
        <v>589</v>
      </c>
      <c r="G255" s="5">
        <v>817.62</v>
      </c>
      <c r="H255" t="s">
        <v>35</v>
      </c>
      <c r="I255" s="8">
        <f t="shared" si="19"/>
        <v>40</v>
      </c>
      <c r="J255">
        <f t="shared" si="21"/>
        <v>6.3867147085425749E-2</v>
      </c>
      <c r="K255" t="str">
        <f t="shared" si="18"/>
        <v>21/08/2023</v>
      </c>
    </row>
    <row r="256" spans="1:11" x14ac:dyDescent="0.2">
      <c r="A256" s="9" t="s">
        <v>516</v>
      </c>
      <c r="C256">
        <v>15562</v>
      </c>
      <c r="D256" s="9" t="s">
        <v>585</v>
      </c>
      <c r="G256" s="5">
        <v>38</v>
      </c>
      <c r="H256" t="s">
        <v>31</v>
      </c>
      <c r="I256" s="8">
        <f t="shared" si="19"/>
        <v>73</v>
      </c>
      <c r="J256">
        <f t="shared" si="21"/>
        <v>5.4171701406206746E-3</v>
      </c>
      <c r="K256" t="str">
        <f t="shared" ref="K256:K270" si="22">+LEFT(D256,10)</f>
        <v>19/07/2023</v>
      </c>
    </row>
    <row r="257" spans="1:11" x14ac:dyDescent="0.2">
      <c r="A257" s="9" t="s">
        <v>516</v>
      </c>
      <c r="C257">
        <v>15563</v>
      </c>
      <c r="D257" s="9" t="s">
        <v>585</v>
      </c>
      <c r="G257" s="5">
        <v>38</v>
      </c>
      <c r="H257" t="s">
        <v>31</v>
      </c>
      <c r="I257" s="8">
        <f t="shared" ref="I257:I270" si="23">+A257-D257</f>
        <v>73</v>
      </c>
      <c r="J257">
        <f t="shared" si="21"/>
        <v>5.4171701406206746E-3</v>
      </c>
      <c r="K257" t="str">
        <f t="shared" si="22"/>
        <v>19/07/2023</v>
      </c>
    </row>
    <row r="258" spans="1:11" x14ac:dyDescent="0.2">
      <c r="A258" s="9" t="s">
        <v>582</v>
      </c>
      <c r="C258">
        <v>11252449</v>
      </c>
      <c r="D258" s="9" t="s">
        <v>590</v>
      </c>
      <c r="G258" s="5">
        <v>975</v>
      </c>
      <c r="H258" t="s">
        <v>36</v>
      </c>
      <c r="I258" s="8">
        <f t="shared" si="23"/>
        <v>31</v>
      </c>
      <c r="J258">
        <f t="shared" si="21"/>
        <v>5.9024501622299885E-2</v>
      </c>
      <c r="K258" t="str">
        <f t="shared" si="22"/>
        <v>28/08/2023</v>
      </c>
    </row>
    <row r="259" spans="1:11" x14ac:dyDescent="0.2">
      <c r="A259" s="9" t="s">
        <v>516</v>
      </c>
      <c r="C259">
        <v>4367951879</v>
      </c>
      <c r="D259" s="9" t="s">
        <v>577</v>
      </c>
      <c r="G259" s="5">
        <v>13801.16</v>
      </c>
      <c r="H259" t="s">
        <v>59</v>
      </c>
      <c r="I259" s="8">
        <f t="shared" si="23"/>
        <v>20</v>
      </c>
      <c r="J259">
        <f t="shared" si="21"/>
        <v>0.53902834793026988</v>
      </c>
      <c r="K259" t="str">
        <f t="shared" si="22"/>
        <v>10/09/2023</v>
      </c>
    </row>
    <row r="260" spans="1:11" x14ac:dyDescent="0.2">
      <c r="A260" s="9" t="s">
        <v>516</v>
      </c>
      <c r="C260">
        <v>4371559785</v>
      </c>
      <c r="D260" s="9" t="s">
        <v>591</v>
      </c>
      <c r="G260" s="5">
        <v>5860.94</v>
      </c>
      <c r="H260" t="s">
        <v>59</v>
      </c>
      <c r="I260" s="8">
        <f t="shared" si="23"/>
        <v>17</v>
      </c>
      <c r="J260">
        <f t="shared" si="21"/>
        <v>0.19457283914472917</v>
      </c>
      <c r="K260" t="str">
        <f t="shared" si="22"/>
        <v>13/09/2023</v>
      </c>
    </row>
    <row r="261" spans="1:11" x14ac:dyDescent="0.2">
      <c r="A261" s="9" t="s">
        <v>575</v>
      </c>
      <c r="C261">
        <v>2672</v>
      </c>
      <c r="D261" s="9" t="s">
        <v>482</v>
      </c>
      <c r="G261" s="5">
        <v>244</v>
      </c>
      <c r="H261" t="s">
        <v>571</v>
      </c>
      <c r="I261" s="8">
        <f t="shared" si="23"/>
        <v>62</v>
      </c>
      <c r="J261">
        <f t="shared" si="21"/>
        <v>2.9542519786340867E-2</v>
      </c>
      <c r="K261" t="str">
        <f t="shared" si="22"/>
        <v>14/07/2023</v>
      </c>
    </row>
    <row r="262" spans="1:11" x14ac:dyDescent="0.2">
      <c r="A262" s="9" t="s">
        <v>516</v>
      </c>
      <c r="C262">
        <v>23160000400008</v>
      </c>
      <c r="D262" s="9" t="s">
        <v>534</v>
      </c>
      <c r="G262" s="5">
        <v>2045.75</v>
      </c>
      <c r="H262" t="s">
        <v>65</v>
      </c>
      <c r="I262" s="8">
        <f t="shared" si="23"/>
        <v>30</v>
      </c>
      <c r="J262">
        <f t="shared" si="21"/>
        <v>0.11985049547773698</v>
      </c>
      <c r="K262" t="str">
        <f t="shared" si="22"/>
        <v>31/08/2023</v>
      </c>
    </row>
    <row r="263" spans="1:11" x14ac:dyDescent="0.2">
      <c r="A263" s="9" t="s">
        <v>516</v>
      </c>
      <c r="C263">
        <v>576</v>
      </c>
      <c r="D263" s="9" t="s">
        <v>534</v>
      </c>
      <c r="G263" s="5">
        <v>70</v>
      </c>
      <c r="H263" t="s">
        <v>28</v>
      </c>
      <c r="I263" s="8">
        <f t="shared" si="23"/>
        <v>30</v>
      </c>
      <c r="J263">
        <f t="shared" si="21"/>
        <v>4.1009579290927963E-3</v>
      </c>
      <c r="K263" t="str">
        <f t="shared" si="22"/>
        <v>31/08/2023</v>
      </c>
    </row>
    <row r="264" spans="1:11" x14ac:dyDescent="0.2">
      <c r="A264" s="9" t="s">
        <v>516</v>
      </c>
      <c r="C264">
        <v>139201</v>
      </c>
      <c r="D264" s="9" t="s">
        <v>534</v>
      </c>
      <c r="G264" s="5">
        <v>4</v>
      </c>
      <c r="H264" t="s">
        <v>283</v>
      </c>
      <c r="I264" s="8">
        <f t="shared" si="23"/>
        <v>30</v>
      </c>
      <c r="J264">
        <f t="shared" si="21"/>
        <v>2.3434045309101692E-4</v>
      </c>
      <c r="K264" t="str">
        <f t="shared" si="22"/>
        <v>31/08/2023</v>
      </c>
    </row>
    <row r="265" spans="1:11" x14ac:dyDescent="0.2">
      <c r="A265" s="9" t="s">
        <v>516</v>
      </c>
      <c r="C265">
        <v>139201</v>
      </c>
      <c r="D265" s="9" t="s">
        <v>534</v>
      </c>
      <c r="G265" s="5">
        <v>529.47</v>
      </c>
      <c r="H265" t="s">
        <v>283</v>
      </c>
      <c r="I265" s="8">
        <f t="shared" si="23"/>
        <v>30</v>
      </c>
      <c r="J265">
        <f t="shared" si="21"/>
        <v>3.1019059924525184E-2</v>
      </c>
      <c r="K265" t="str">
        <f t="shared" si="22"/>
        <v>31/08/2023</v>
      </c>
    </row>
    <row r="266" spans="1:11" x14ac:dyDescent="0.2">
      <c r="A266" s="9" t="s">
        <v>516</v>
      </c>
      <c r="C266">
        <v>2</v>
      </c>
      <c r="D266" s="9" t="s">
        <v>534</v>
      </c>
      <c r="G266" s="5">
        <v>203.38</v>
      </c>
      <c r="H266" t="s">
        <v>295</v>
      </c>
      <c r="I266" s="8">
        <f t="shared" si="23"/>
        <v>30</v>
      </c>
      <c r="J266">
        <f t="shared" si="21"/>
        <v>1.1915040337412756E-2</v>
      </c>
      <c r="K266" t="str">
        <f t="shared" si="22"/>
        <v>31/08/2023</v>
      </c>
    </row>
    <row r="267" spans="1:11" x14ac:dyDescent="0.2">
      <c r="A267" s="9" t="s">
        <v>516</v>
      </c>
      <c r="C267">
        <v>631938612</v>
      </c>
      <c r="D267" s="9" t="s">
        <v>592</v>
      </c>
      <c r="G267" s="5">
        <v>158.04</v>
      </c>
      <c r="H267" t="s">
        <v>296</v>
      </c>
      <c r="I267" s="8">
        <f t="shared" si="23"/>
        <v>15</v>
      </c>
      <c r="J267">
        <f t="shared" si="21"/>
        <v>4.6293956508130394E-3</v>
      </c>
      <c r="K267" t="str">
        <f t="shared" si="22"/>
        <v>15/09/2023</v>
      </c>
    </row>
    <row r="268" spans="1:11" x14ac:dyDescent="0.2">
      <c r="A268" s="9" t="s">
        <v>516</v>
      </c>
      <c r="C268">
        <v>631938612</v>
      </c>
      <c r="D268" s="9" t="s">
        <v>592</v>
      </c>
      <c r="G268" s="5">
        <v>6.93</v>
      </c>
      <c r="H268" t="s">
        <v>296</v>
      </c>
      <c r="I268" s="8">
        <f t="shared" si="23"/>
        <v>15</v>
      </c>
      <c r="J268">
        <f t="shared" si="21"/>
        <v>2.0299741749009339E-4</v>
      </c>
      <c r="K268" t="str">
        <f t="shared" si="22"/>
        <v>15/09/2023</v>
      </c>
    </row>
    <row r="269" spans="1:11" x14ac:dyDescent="0.2">
      <c r="A269" s="9" t="s">
        <v>516</v>
      </c>
      <c r="C269">
        <v>632163235</v>
      </c>
      <c r="D269" s="9" t="s">
        <v>516</v>
      </c>
      <c r="G269" s="5">
        <v>121.07</v>
      </c>
      <c r="H269" t="s">
        <v>296</v>
      </c>
      <c r="I269" s="8">
        <f t="shared" si="23"/>
        <v>0</v>
      </c>
      <c r="J269">
        <f t="shared" si="21"/>
        <v>0</v>
      </c>
      <c r="K269" t="str">
        <f t="shared" si="22"/>
        <v>30/09/2023</v>
      </c>
    </row>
    <row r="270" spans="1:11" x14ac:dyDescent="0.2">
      <c r="A270" s="9" t="s">
        <v>516</v>
      </c>
      <c r="C270">
        <v>6323</v>
      </c>
      <c r="D270" s="9" t="s">
        <v>593</v>
      </c>
      <c r="G270" s="5">
        <v>2664.48</v>
      </c>
      <c r="H270" t="s">
        <v>409</v>
      </c>
      <c r="I270" s="8">
        <f t="shared" si="23"/>
        <v>59</v>
      </c>
      <c r="J270">
        <f t="shared" si="21"/>
        <v>0.30699442980554348</v>
      </c>
      <c r="K270" t="str">
        <f t="shared" si="22"/>
        <v>02/08/2023</v>
      </c>
    </row>
    <row r="271" spans="1:11" ht="15.75" x14ac:dyDescent="0.2">
      <c r="G271" s="10">
        <f>SUM(G191:G270)</f>
        <v>512075.4800000001</v>
      </c>
      <c r="K271" s="28">
        <f>+AVERAGE(J191:J270)</f>
        <v>0.76169756556201407</v>
      </c>
    </row>
  </sheetData>
  <dataConsolidate/>
  <conditionalFormatting sqref="G1:G1048576">
    <cfRule type="cellIs" dxfId="3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163E6-84AE-43CB-835B-11A9CCB895CF}">
  <dimension ref="A1:K259"/>
  <sheetViews>
    <sheetView topLeftCell="A225" workbookViewId="0">
      <selection activeCell="C225" sqref="C225"/>
    </sheetView>
  </sheetViews>
  <sheetFormatPr defaultRowHeight="12.75" x14ac:dyDescent="0.2"/>
  <cols>
    <col min="1" max="1" width="22" customWidth="1"/>
    <col min="2" max="2" width="13.33203125" bestFit="1" customWidth="1"/>
    <col min="3" max="3" width="22.33203125" customWidth="1"/>
    <col min="4" max="4" width="24.33203125" hidden="1" customWidth="1"/>
    <col min="5" max="5" width="10.5" style="5" hidden="1" customWidth="1"/>
    <col min="6" max="6" width="20.33203125" style="5" customWidth="1"/>
    <col min="7" max="7" width="40.1640625" customWidth="1"/>
    <col min="8" max="10" width="25" customWidth="1"/>
  </cols>
  <sheetData>
    <row r="1" spans="1:10" s="6" customFormat="1" x14ac:dyDescent="0.2">
      <c r="A1" s="6" t="s">
        <v>116</v>
      </c>
      <c r="B1" s="6" t="s">
        <v>71</v>
      </c>
      <c r="C1" s="6" t="s">
        <v>72</v>
      </c>
      <c r="E1" s="7" t="s">
        <v>73</v>
      </c>
      <c r="F1" s="6" t="s">
        <v>74</v>
      </c>
      <c r="G1" s="6" t="s">
        <v>117</v>
      </c>
    </row>
    <row r="2" spans="1:10" x14ac:dyDescent="0.2">
      <c r="A2" s="9" t="s">
        <v>1080</v>
      </c>
      <c r="B2">
        <v>3474558967</v>
      </c>
      <c r="C2" s="9" t="s">
        <v>1074</v>
      </c>
      <c r="D2" s="11"/>
      <c r="E2" s="12"/>
      <c r="F2" s="5">
        <v>85</v>
      </c>
      <c r="G2" t="s">
        <v>58</v>
      </c>
      <c r="H2" s="8">
        <f>A2-C2</f>
        <v>-7</v>
      </c>
      <c r="I2">
        <f>(F2*H2)/$F$95</f>
        <v>-2.2132076271077681E-3</v>
      </c>
      <c r="J2" t="str">
        <f>+LEFT(A2,10)</f>
        <v>31/10/2023</v>
      </c>
    </row>
    <row r="3" spans="1:10" x14ac:dyDescent="0.2">
      <c r="A3" s="9" t="s">
        <v>1080</v>
      </c>
      <c r="B3">
        <v>18</v>
      </c>
      <c r="C3" s="9" t="s">
        <v>1074</v>
      </c>
      <c r="D3" s="11"/>
      <c r="E3" s="12"/>
      <c r="F3" s="5">
        <v>10710.5</v>
      </c>
      <c r="G3" t="s">
        <v>517</v>
      </c>
      <c r="H3" s="8">
        <f>A3-C3</f>
        <v>-7</v>
      </c>
      <c r="I3">
        <f t="shared" ref="I3:I66" si="0">(F3*H3)/$F$95</f>
        <v>-0.27887717988397354</v>
      </c>
      <c r="J3" t="str">
        <f t="shared" ref="J3:J66" si="1">+LEFT(A3,10)</f>
        <v>31/10/2023</v>
      </c>
    </row>
    <row r="4" spans="1:10" x14ac:dyDescent="0.2">
      <c r="A4" s="9" t="s">
        <v>1075</v>
      </c>
      <c r="B4">
        <v>202054905</v>
      </c>
      <c r="C4" s="9" t="s">
        <v>1075</v>
      </c>
      <c r="D4" s="11"/>
      <c r="E4" s="12"/>
      <c r="F4" s="5">
        <v>525.28</v>
      </c>
      <c r="G4" t="s">
        <v>46</v>
      </c>
      <c r="H4" s="8">
        <f>A4-C4</f>
        <v>0</v>
      </c>
      <c r="I4">
        <f t="shared" si="0"/>
        <v>0</v>
      </c>
      <c r="J4" t="str">
        <f t="shared" si="1"/>
        <v>03/10/2023</v>
      </c>
    </row>
    <row r="5" spans="1:10" x14ac:dyDescent="0.2">
      <c r="A5" s="9" t="s">
        <v>1076</v>
      </c>
      <c r="B5">
        <v>202221105</v>
      </c>
      <c r="C5" s="9" t="s">
        <v>1076</v>
      </c>
      <c r="D5" s="11"/>
      <c r="E5" s="12"/>
      <c r="F5" s="5">
        <v>3057.81</v>
      </c>
      <c r="G5" t="s">
        <v>46</v>
      </c>
      <c r="H5" s="8">
        <f>A5-C5</f>
        <v>0</v>
      </c>
      <c r="I5">
        <f t="shared" si="0"/>
        <v>0</v>
      </c>
      <c r="J5" t="str">
        <f t="shared" si="1"/>
        <v>25/10/2023</v>
      </c>
    </row>
    <row r="6" spans="1:10" x14ac:dyDescent="0.2">
      <c r="A6" s="9" t="s">
        <v>1080</v>
      </c>
      <c r="B6">
        <v>1363</v>
      </c>
      <c r="C6" s="9" t="s">
        <v>1074</v>
      </c>
      <c r="D6" s="11"/>
      <c r="E6" s="12"/>
      <c r="F6" s="5">
        <v>356.39</v>
      </c>
      <c r="G6" t="s">
        <v>22</v>
      </c>
      <c r="H6" s="8">
        <f>A6-C6</f>
        <v>-7</v>
      </c>
      <c r="I6">
        <f t="shared" si="0"/>
        <v>-9.2795890144110292E-3</v>
      </c>
      <c r="J6" t="str">
        <f t="shared" si="1"/>
        <v>31/10/2023</v>
      </c>
    </row>
    <row r="7" spans="1:10" x14ac:dyDescent="0.2">
      <c r="A7" s="9" t="s">
        <v>1080</v>
      </c>
      <c r="B7">
        <v>7211</v>
      </c>
      <c r="C7" s="9" t="s">
        <v>549</v>
      </c>
      <c r="D7" s="11"/>
      <c r="E7" s="12"/>
      <c r="F7" s="5">
        <v>61.38</v>
      </c>
      <c r="G7" t="s">
        <v>649</v>
      </c>
      <c r="H7" s="8">
        <f>A7-C7</f>
        <v>84</v>
      </c>
      <c r="I7">
        <f t="shared" si="0"/>
        <v>1.9178355409676443E-2</v>
      </c>
      <c r="J7" t="str">
        <f t="shared" si="1"/>
        <v>31/10/2023</v>
      </c>
    </row>
    <row r="8" spans="1:10" x14ac:dyDescent="0.2">
      <c r="A8" s="9" t="s">
        <v>1080</v>
      </c>
      <c r="B8">
        <v>323</v>
      </c>
      <c r="C8" s="9" t="s">
        <v>1074</v>
      </c>
      <c r="D8" s="11"/>
      <c r="E8" s="12"/>
      <c r="F8" s="5">
        <v>59.96</v>
      </c>
      <c r="G8" t="s">
        <v>68</v>
      </c>
      <c r="H8" s="8">
        <f>A8-C8</f>
        <v>-7</v>
      </c>
      <c r="I8">
        <f t="shared" si="0"/>
        <v>-1.5612226978986093E-3</v>
      </c>
      <c r="J8" t="str">
        <f t="shared" si="1"/>
        <v>31/10/2023</v>
      </c>
    </row>
    <row r="9" spans="1:10" x14ac:dyDescent="0.2">
      <c r="A9" s="9" t="s">
        <v>1080</v>
      </c>
      <c r="B9">
        <v>3103256</v>
      </c>
      <c r="C9" s="9" t="s">
        <v>1077</v>
      </c>
      <c r="D9" s="11"/>
      <c r="E9" s="12"/>
      <c r="F9" s="5">
        <v>2324</v>
      </c>
      <c r="G9" t="s">
        <v>53</v>
      </c>
      <c r="H9" s="8">
        <f>A9-C9</f>
        <v>26</v>
      </c>
      <c r="I9">
        <f t="shared" si="0"/>
        <v>0.22475774396699125</v>
      </c>
      <c r="J9" t="str">
        <f t="shared" si="1"/>
        <v>31/10/2023</v>
      </c>
    </row>
    <row r="10" spans="1:10" x14ac:dyDescent="0.2">
      <c r="A10" s="9" t="s">
        <v>1080</v>
      </c>
      <c r="B10">
        <v>275221</v>
      </c>
      <c r="C10" s="9" t="s">
        <v>546</v>
      </c>
      <c r="D10" s="11"/>
      <c r="E10" s="12"/>
      <c r="F10" s="5">
        <v>418</v>
      </c>
      <c r="G10" t="s">
        <v>521</v>
      </c>
      <c r="H10" s="8">
        <f>A10-C10</f>
        <v>63</v>
      </c>
      <c r="I10">
        <f t="shared" si="0"/>
        <v>9.7953965802110868E-2</v>
      </c>
      <c r="J10" t="str">
        <f t="shared" si="1"/>
        <v>31/10/2023</v>
      </c>
    </row>
    <row r="11" spans="1:10" x14ac:dyDescent="0.2">
      <c r="A11" s="9" t="s">
        <v>1079</v>
      </c>
      <c r="B11">
        <v>704193817</v>
      </c>
      <c r="C11" s="9" t="s">
        <v>1078</v>
      </c>
      <c r="D11" s="11"/>
      <c r="E11" s="12"/>
      <c r="F11" s="5">
        <v>1427.68</v>
      </c>
      <c r="G11" t="s">
        <v>14</v>
      </c>
      <c r="H11" s="8">
        <f>A11-C11</f>
        <v>-2</v>
      </c>
      <c r="I11">
        <f t="shared" si="0"/>
        <v>-1.0621016017039391E-2</v>
      </c>
      <c r="J11" t="str">
        <f t="shared" si="1"/>
        <v>11/10/2023</v>
      </c>
    </row>
    <row r="12" spans="1:10" x14ac:dyDescent="0.2">
      <c r="A12" s="9" t="s">
        <v>1079</v>
      </c>
      <c r="B12">
        <v>800175624</v>
      </c>
      <c r="C12" s="9" t="s">
        <v>1079</v>
      </c>
      <c r="D12" s="11"/>
      <c r="E12" s="12"/>
      <c r="F12" s="5">
        <v>82.99</v>
      </c>
      <c r="G12" t="s">
        <v>14</v>
      </c>
      <c r="H12" s="8">
        <f>A12-C12</f>
        <v>0</v>
      </c>
      <c r="I12">
        <f t="shared" si="0"/>
        <v>0</v>
      </c>
      <c r="J12" t="str">
        <f t="shared" si="1"/>
        <v>11/10/2023</v>
      </c>
    </row>
    <row r="13" spans="1:10" x14ac:dyDescent="0.2">
      <c r="A13" s="9" t="s">
        <v>1079</v>
      </c>
      <c r="B13">
        <v>800175769</v>
      </c>
      <c r="C13" s="9" t="s">
        <v>1079</v>
      </c>
      <c r="D13" s="11"/>
      <c r="E13" s="12"/>
      <c r="F13" s="5">
        <v>63.7</v>
      </c>
      <c r="G13" t="s">
        <v>14</v>
      </c>
      <c r="H13" s="8">
        <f>A13-C13</f>
        <v>0</v>
      </c>
      <c r="I13">
        <f t="shared" si="0"/>
        <v>0</v>
      </c>
      <c r="J13" t="str">
        <f t="shared" si="1"/>
        <v>11/10/2023</v>
      </c>
    </row>
    <row r="14" spans="1:10" x14ac:dyDescent="0.2">
      <c r="A14" s="9" t="s">
        <v>1079</v>
      </c>
      <c r="B14">
        <v>800176182</v>
      </c>
      <c r="C14" s="9" t="s">
        <v>1079</v>
      </c>
      <c r="D14" s="11"/>
      <c r="E14" s="12"/>
      <c r="F14" s="5">
        <v>58.73</v>
      </c>
      <c r="G14" t="s">
        <v>14</v>
      </c>
      <c r="H14" s="8">
        <f>A14-C14</f>
        <v>0</v>
      </c>
      <c r="I14">
        <f t="shared" si="0"/>
        <v>0</v>
      </c>
      <c r="J14" t="str">
        <f t="shared" si="1"/>
        <v>11/10/2023</v>
      </c>
    </row>
    <row r="15" spans="1:10" x14ac:dyDescent="0.2">
      <c r="A15" s="9" t="s">
        <v>1079</v>
      </c>
      <c r="B15">
        <v>800176455</v>
      </c>
      <c r="C15" s="9" t="s">
        <v>1079</v>
      </c>
      <c r="F15" s="5">
        <v>126.4</v>
      </c>
      <c r="G15" t="s">
        <v>14</v>
      </c>
      <c r="H15" s="8">
        <f>A15-C15</f>
        <v>0</v>
      </c>
      <c r="I15">
        <f t="shared" si="0"/>
        <v>0</v>
      </c>
      <c r="J15" t="str">
        <f t="shared" si="1"/>
        <v>11/10/2023</v>
      </c>
    </row>
    <row r="16" spans="1:10" x14ac:dyDescent="0.2">
      <c r="A16" s="9" t="s">
        <v>1079</v>
      </c>
      <c r="B16">
        <v>800176536</v>
      </c>
      <c r="C16" s="9" t="s">
        <v>1079</v>
      </c>
      <c r="F16" s="5">
        <v>76.62</v>
      </c>
      <c r="G16" t="s">
        <v>14</v>
      </c>
      <c r="H16" s="8">
        <f>A16-C16</f>
        <v>0</v>
      </c>
      <c r="I16">
        <f t="shared" si="0"/>
        <v>0</v>
      </c>
      <c r="J16" t="str">
        <f t="shared" si="1"/>
        <v>11/10/2023</v>
      </c>
    </row>
    <row r="17" spans="1:10" x14ac:dyDescent="0.2">
      <c r="A17" s="9" t="s">
        <v>1079</v>
      </c>
      <c r="B17">
        <v>800176590</v>
      </c>
      <c r="C17" s="9" t="s">
        <v>1079</v>
      </c>
      <c r="F17" s="5">
        <v>143.51</v>
      </c>
      <c r="G17" t="s">
        <v>14</v>
      </c>
      <c r="H17" s="8">
        <f>A17-C17</f>
        <v>0</v>
      </c>
      <c r="I17">
        <f t="shared" si="0"/>
        <v>0</v>
      </c>
      <c r="J17" t="str">
        <f t="shared" si="1"/>
        <v>11/10/2023</v>
      </c>
    </row>
    <row r="18" spans="1:10" x14ac:dyDescent="0.2">
      <c r="A18" s="9" t="s">
        <v>1079</v>
      </c>
      <c r="B18">
        <v>800176721</v>
      </c>
      <c r="C18" s="9" t="s">
        <v>1079</v>
      </c>
      <c r="F18" s="5">
        <v>99.17</v>
      </c>
      <c r="G18" t="s">
        <v>14</v>
      </c>
      <c r="H18" s="8">
        <f>A18-C18</f>
        <v>0</v>
      </c>
      <c r="I18">
        <f t="shared" si="0"/>
        <v>0</v>
      </c>
      <c r="J18" t="str">
        <f t="shared" si="1"/>
        <v>11/10/2023</v>
      </c>
    </row>
    <row r="19" spans="1:10" x14ac:dyDescent="0.2">
      <c r="A19" s="9" t="s">
        <v>1080</v>
      </c>
      <c r="B19">
        <v>744</v>
      </c>
      <c r="C19" s="9" t="s">
        <v>1074</v>
      </c>
      <c r="F19" s="5">
        <v>20</v>
      </c>
      <c r="G19" t="s">
        <v>64</v>
      </c>
      <c r="H19" s="8">
        <f>A19-C19</f>
        <v>-7</v>
      </c>
      <c r="I19">
        <f t="shared" si="0"/>
        <v>-5.2075473579006311E-4</v>
      </c>
      <c r="J19" t="str">
        <f t="shared" si="1"/>
        <v>31/10/2023</v>
      </c>
    </row>
    <row r="20" spans="1:10" x14ac:dyDescent="0.2">
      <c r="A20" s="9" t="s">
        <v>1080</v>
      </c>
      <c r="B20">
        <v>745</v>
      </c>
      <c r="C20" s="9" t="s">
        <v>1074</v>
      </c>
      <c r="F20" s="5">
        <v>458.55</v>
      </c>
      <c r="G20" t="s">
        <v>64</v>
      </c>
      <c r="H20" s="8">
        <f>A20-C20</f>
        <v>-7</v>
      </c>
      <c r="I20">
        <f t="shared" si="0"/>
        <v>-1.1939604204826671E-2</v>
      </c>
      <c r="J20" t="str">
        <f t="shared" si="1"/>
        <v>31/10/2023</v>
      </c>
    </row>
    <row r="21" spans="1:10" x14ac:dyDescent="0.2">
      <c r="A21" s="9" t="s">
        <v>1080</v>
      </c>
      <c r="B21">
        <v>31045359</v>
      </c>
      <c r="C21" s="9" t="s">
        <v>1074</v>
      </c>
      <c r="F21" s="5">
        <v>14.3</v>
      </c>
      <c r="G21" t="s">
        <v>34</v>
      </c>
      <c r="H21" s="8">
        <f>A21-C21</f>
        <v>-7</v>
      </c>
      <c r="I21">
        <f t="shared" si="0"/>
        <v>-3.7233963608989518E-4</v>
      </c>
      <c r="J21" t="str">
        <f t="shared" si="1"/>
        <v>31/10/2023</v>
      </c>
    </row>
    <row r="22" spans="1:10" x14ac:dyDescent="0.2">
      <c r="A22" s="9" t="s">
        <v>1080</v>
      </c>
      <c r="B22">
        <v>34702268</v>
      </c>
      <c r="C22" s="9" t="s">
        <v>588</v>
      </c>
      <c r="F22" s="5">
        <v>1639.2</v>
      </c>
      <c r="G22" t="s">
        <v>719</v>
      </c>
      <c r="H22" s="8">
        <f>A22-C22</f>
        <v>70</v>
      </c>
      <c r="I22">
        <f t="shared" si="0"/>
        <v>0.42681058145353573</v>
      </c>
      <c r="J22" t="str">
        <f t="shared" si="1"/>
        <v>31/10/2023</v>
      </c>
    </row>
    <row r="23" spans="1:10" x14ac:dyDescent="0.2">
      <c r="A23" s="9" t="s">
        <v>1080</v>
      </c>
      <c r="B23">
        <v>6001</v>
      </c>
      <c r="C23" s="9" t="s">
        <v>1074</v>
      </c>
      <c r="F23" s="5">
        <v>1154.53</v>
      </c>
      <c r="G23" t="s">
        <v>489</v>
      </c>
      <c r="H23" s="8">
        <f>A23-C23</f>
        <v>-7</v>
      </c>
      <c r="I23">
        <f t="shared" si="0"/>
        <v>-3.0061348255585079E-2</v>
      </c>
      <c r="J23" t="str">
        <f t="shared" si="1"/>
        <v>31/10/2023</v>
      </c>
    </row>
    <row r="24" spans="1:10" x14ac:dyDescent="0.2">
      <c r="A24" s="9" t="s">
        <v>1080</v>
      </c>
      <c r="B24">
        <v>2444</v>
      </c>
      <c r="C24" s="9" t="s">
        <v>1080</v>
      </c>
      <c r="F24" s="5">
        <v>90.15</v>
      </c>
      <c r="G24" t="s">
        <v>57</v>
      </c>
      <c r="H24" s="8">
        <f>A24-C24</f>
        <v>0</v>
      </c>
      <c r="I24">
        <f t="shared" si="0"/>
        <v>0</v>
      </c>
      <c r="J24" t="str">
        <f t="shared" si="1"/>
        <v>31/10/2023</v>
      </c>
    </row>
    <row r="25" spans="1:10" x14ac:dyDescent="0.2">
      <c r="A25" s="9" t="s">
        <v>1080</v>
      </c>
      <c r="B25">
        <v>2458</v>
      </c>
      <c r="C25" s="9" t="s">
        <v>1080</v>
      </c>
      <c r="F25" s="5">
        <v>353.8</v>
      </c>
      <c r="G25" t="s">
        <v>57</v>
      </c>
      <c r="H25" s="8">
        <f>A25-C25</f>
        <v>0</v>
      </c>
      <c r="I25">
        <f t="shared" si="0"/>
        <v>0</v>
      </c>
      <c r="J25" t="str">
        <f t="shared" si="1"/>
        <v>31/10/2023</v>
      </c>
    </row>
    <row r="26" spans="1:10" x14ac:dyDescent="0.2">
      <c r="A26" s="9" t="s">
        <v>1080</v>
      </c>
      <c r="B26">
        <v>2495</v>
      </c>
      <c r="C26" s="9" t="s">
        <v>1080</v>
      </c>
      <c r="F26" s="5">
        <v>6081.47</v>
      </c>
      <c r="G26" t="s">
        <v>57</v>
      </c>
      <c r="H26" s="8">
        <f>A26-C26</f>
        <v>0</v>
      </c>
      <c r="I26">
        <f t="shared" si="0"/>
        <v>0</v>
      </c>
      <c r="J26" t="str">
        <f t="shared" si="1"/>
        <v>31/10/2023</v>
      </c>
    </row>
    <row r="27" spans="1:10" x14ac:dyDescent="0.2">
      <c r="A27" s="9" t="s">
        <v>1080</v>
      </c>
      <c r="B27">
        <v>2496</v>
      </c>
      <c r="C27" s="9" t="s">
        <v>1080</v>
      </c>
      <c r="F27" s="5">
        <v>80</v>
      </c>
      <c r="G27" t="s">
        <v>57</v>
      </c>
      <c r="H27" s="8">
        <f>A27-C27</f>
        <v>0</v>
      </c>
      <c r="I27">
        <f t="shared" si="0"/>
        <v>0</v>
      </c>
      <c r="J27" t="str">
        <f t="shared" si="1"/>
        <v>31/10/2023</v>
      </c>
    </row>
    <row r="28" spans="1:10" x14ac:dyDescent="0.2">
      <c r="A28" s="9" t="s">
        <v>1080</v>
      </c>
      <c r="B28">
        <v>123123</v>
      </c>
      <c r="C28" s="9" t="s">
        <v>1074</v>
      </c>
      <c r="F28" s="5">
        <v>3853</v>
      </c>
      <c r="G28" t="s">
        <v>406</v>
      </c>
      <c r="H28" s="8">
        <f>A28-C28</f>
        <v>-7</v>
      </c>
      <c r="I28">
        <f t="shared" si="0"/>
        <v>-0.10032339984995566</v>
      </c>
      <c r="J28" t="str">
        <f t="shared" si="1"/>
        <v>31/10/2023</v>
      </c>
    </row>
    <row r="29" spans="1:10" x14ac:dyDescent="0.2">
      <c r="A29" s="9" t="s">
        <v>1093</v>
      </c>
      <c r="B29">
        <v>220230012821400</v>
      </c>
      <c r="C29" s="9" t="s">
        <v>1081</v>
      </c>
      <c r="F29" s="5">
        <v>290</v>
      </c>
      <c r="G29" t="s">
        <v>54</v>
      </c>
      <c r="H29" s="8">
        <f>A29-C29</f>
        <v>-11</v>
      </c>
      <c r="I29">
        <f t="shared" si="0"/>
        <v>-1.1865768622645009E-2</v>
      </c>
      <c r="J29" t="str">
        <f t="shared" si="1"/>
        <v>12/10/2023</v>
      </c>
    </row>
    <row r="30" spans="1:10" x14ac:dyDescent="0.2">
      <c r="A30" s="9" t="s">
        <v>1080</v>
      </c>
      <c r="B30">
        <v>2143136</v>
      </c>
      <c r="C30" s="9" t="s">
        <v>1074</v>
      </c>
      <c r="F30" s="5">
        <v>360</v>
      </c>
      <c r="G30" t="s">
        <v>129</v>
      </c>
      <c r="H30" s="8">
        <f>A30-C30</f>
        <v>-7</v>
      </c>
      <c r="I30">
        <f t="shared" si="0"/>
        <v>-9.3735852442211366E-3</v>
      </c>
      <c r="J30" t="str">
        <f t="shared" si="1"/>
        <v>31/10/2023</v>
      </c>
    </row>
    <row r="31" spans="1:10" x14ac:dyDescent="0.2">
      <c r="A31" s="9" t="s">
        <v>1080</v>
      </c>
      <c r="B31">
        <v>98</v>
      </c>
      <c r="C31" s="9" t="s">
        <v>1080</v>
      </c>
      <c r="F31" s="5">
        <v>1625</v>
      </c>
      <c r="G31" t="s">
        <v>56</v>
      </c>
      <c r="H31" s="8">
        <f>A31-C31</f>
        <v>0</v>
      </c>
      <c r="I31">
        <f t="shared" si="0"/>
        <v>0</v>
      </c>
      <c r="J31" t="str">
        <f t="shared" si="1"/>
        <v>31/10/2023</v>
      </c>
    </row>
    <row r="32" spans="1:10" x14ac:dyDescent="0.2">
      <c r="A32" s="9" t="s">
        <v>1082</v>
      </c>
      <c r="B32">
        <v>900038053</v>
      </c>
      <c r="C32" s="9" t="s">
        <v>1082</v>
      </c>
      <c r="F32" s="5">
        <v>314.31</v>
      </c>
      <c r="G32" t="s">
        <v>51</v>
      </c>
      <c r="H32" s="8">
        <f>A32-C32</f>
        <v>0</v>
      </c>
      <c r="I32">
        <f t="shared" si="0"/>
        <v>0</v>
      </c>
      <c r="J32" t="str">
        <f t="shared" si="1"/>
        <v>30/10/2023</v>
      </c>
    </row>
    <row r="33" spans="1:10" x14ac:dyDescent="0.2">
      <c r="A33" s="9" t="s">
        <v>1094</v>
      </c>
      <c r="B33">
        <v>202310352</v>
      </c>
      <c r="C33" s="9" t="s">
        <v>1083</v>
      </c>
      <c r="F33" s="5">
        <v>1400</v>
      </c>
      <c r="G33" t="s">
        <v>123</v>
      </c>
      <c r="H33" s="8">
        <f>A33-C33</f>
        <v>-17</v>
      </c>
      <c r="I33">
        <f t="shared" si="0"/>
        <v>-8.8528305084310727E-2</v>
      </c>
      <c r="J33" t="str">
        <f t="shared" si="1"/>
        <v>09/10/2023</v>
      </c>
    </row>
    <row r="34" spans="1:10" x14ac:dyDescent="0.2">
      <c r="A34" s="9" t="s">
        <v>1080</v>
      </c>
      <c r="B34">
        <v>504</v>
      </c>
      <c r="C34" s="9" t="s">
        <v>1074</v>
      </c>
      <c r="F34" s="5">
        <v>66.91</v>
      </c>
      <c r="G34" t="s">
        <v>55</v>
      </c>
      <c r="H34" s="8">
        <f>A34-C34</f>
        <v>-7</v>
      </c>
      <c r="I34">
        <f t="shared" si="0"/>
        <v>-1.742184968585656E-3</v>
      </c>
      <c r="J34" t="str">
        <f t="shared" si="1"/>
        <v>31/10/2023</v>
      </c>
    </row>
    <row r="35" spans="1:10" x14ac:dyDescent="0.2">
      <c r="A35" s="9" t="s">
        <v>1080</v>
      </c>
      <c r="B35">
        <v>575</v>
      </c>
      <c r="C35" s="9" t="s">
        <v>1074</v>
      </c>
      <c r="F35" s="5">
        <v>977</v>
      </c>
      <c r="G35" t="s">
        <v>55</v>
      </c>
      <c r="H35" s="8">
        <f>A35-C35</f>
        <v>-7</v>
      </c>
      <c r="I35">
        <f t="shared" si="0"/>
        <v>-2.5438868843344582E-2</v>
      </c>
      <c r="J35" t="str">
        <f t="shared" si="1"/>
        <v>31/10/2023</v>
      </c>
    </row>
    <row r="36" spans="1:10" x14ac:dyDescent="0.2">
      <c r="A36" s="9" t="s">
        <v>1080</v>
      </c>
      <c r="B36">
        <v>2023014800560</v>
      </c>
      <c r="C36" s="9" t="s">
        <v>1074</v>
      </c>
      <c r="F36" s="5">
        <v>46.22</v>
      </c>
      <c r="G36" t="s">
        <v>42</v>
      </c>
      <c r="H36" s="8">
        <f>A36-C36</f>
        <v>-7</v>
      </c>
      <c r="I36">
        <f t="shared" si="0"/>
        <v>-1.2034641944108357E-3</v>
      </c>
      <c r="J36" t="str">
        <f t="shared" si="1"/>
        <v>31/10/2023</v>
      </c>
    </row>
    <row r="37" spans="1:10" x14ac:dyDescent="0.2">
      <c r="A37" s="9" t="s">
        <v>1080</v>
      </c>
      <c r="B37">
        <v>387</v>
      </c>
      <c r="C37" s="9" t="s">
        <v>1074</v>
      </c>
      <c r="F37" s="5">
        <v>2100</v>
      </c>
      <c r="G37" t="s">
        <v>21</v>
      </c>
      <c r="H37" s="8">
        <f>A37-C37</f>
        <v>-7</v>
      </c>
      <c r="I37">
        <f t="shared" si="0"/>
        <v>-5.4679247257956629E-2</v>
      </c>
      <c r="J37" t="str">
        <f t="shared" si="1"/>
        <v>31/10/2023</v>
      </c>
    </row>
    <row r="38" spans="1:10" x14ac:dyDescent="0.2">
      <c r="A38" s="9" t="s">
        <v>1080</v>
      </c>
      <c r="B38">
        <v>406</v>
      </c>
      <c r="C38" s="9" t="s">
        <v>1074</v>
      </c>
      <c r="F38" s="5">
        <v>849</v>
      </c>
      <c r="G38" t="s">
        <v>21</v>
      </c>
      <c r="H38" s="8">
        <f>A38-C38</f>
        <v>-7</v>
      </c>
      <c r="I38">
        <f t="shared" si="0"/>
        <v>-2.2106038534288178E-2</v>
      </c>
      <c r="J38" t="str">
        <f t="shared" si="1"/>
        <v>31/10/2023</v>
      </c>
    </row>
    <row r="39" spans="1:10" x14ac:dyDescent="0.2">
      <c r="A39" s="9" t="s">
        <v>1080</v>
      </c>
      <c r="B39">
        <v>2245</v>
      </c>
      <c r="C39" s="9" t="s">
        <v>1074</v>
      </c>
      <c r="F39" s="5">
        <v>21.97</v>
      </c>
      <c r="G39" t="s">
        <v>90</v>
      </c>
      <c r="H39" s="8">
        <f>A39-C39</f>
        <v>-7</v>
      </c>
      <c r="I39">
        <f t="shared" si="0"/>
        <v>-5.7204907726538434E-4</v>
      </c>
      <c r="J39" t="str">
        <f t="shared" si="1"/>
        <v>31/10/2023</v>
      </c>
    </row>
    <row r="40" spans="1:10" x14ac:dyDescent="0.2">
      <c r="A40" s="9" t="s">
        <v>1080</v>
      </c>
      <c r="B40">
        <v>1623400694</v>
      </c>
      <c r="C40" s="9" t="s">
        <v>1080</v>
      </c>
      <c r="F40" s="5">
        <v>660</v>
      </c>
      <c r="G40" t="s">
        <v>66</v>
      </c>
      <c r="H40" s="8"/>
      <c r="I40">
        <f t="shared" si="0"/>
        <v>0</v>
      </c>
      <c r="J40" t="str">
        <f t="shared" si="1"/>
        <v>31/10/2023</v>
      </c>
    </row>
    <row r="41" spans="1:10" x14ac:dyDescent="0.2">
      <c r="A41" s="9" t="s">
        <v>1082</v>
      </c>
      <c r="B41">
        <v>7407858</v>
      </c>
      <c r="C41" s="9" t="s">
        <v>1082</v>
      </c>
      <c r="F41" s="5">
        <v>72.39</v>
      </c>
      <c r="G41" t="s">
        <v>16</v>
      </c>
      <c r="H41" s="8">
        <f>A41-C41</f>
        <v>0</v>
      </c>
      <c r="I41">
        <f t="shared" si="0"/>
        <v>0</v>
      </c>
      <c r="J41" t="str">
        <f t="shared" si="1"/>
        <v>30/10/2023</v>
      </c>
    </row>
    <row r="42" spans="1:10" x14ac:dyDescent="0.2">
      <c r="A42" s="9" t="s">
        <v>1084</v>
      </c>
      <c r="B42">
        <v>128</v>
      </c>
      <c r="C42" s="9" t="s">
        <v>1084</v>
      </c>
      <c r="F42" s="5">
        <v>259.8</v>
      </c>
      <c r="G42" t="s">
        <v>63</v>
      </c>
      <c r="H42" s="8">
        <f t="shared" ref="H42:H92" si="2">A42-C42</f>
        <v>0</v>
      </c>
      <c r="I42">
        <f t="shared" si="0"/>
        <v>0</v>
      </c>
      <c r="J42" t="str">
        <f t="shared" si="1"/>
        <v>06/10/2023</v>
      </c>
    </row>
    <row r="43" spans="1:10" x14ac:dyDescent="0.2">
      <c r="A43" s="9" t="s">
        <v>1084</v>
      </c>
      <c r="B43">
        <v>129</v>
      </c>
      <c r="C43" s="9" t="s">
        <v>1084</v>
      </c>
      <c r="F43" s="5">
        <v>285</v>
      </c>
      <c r="G43" t="s">
        <v>63</v>
      </c>
      <c r="H43" s="8">
        <f t="shared" si="2"/>
        <v>0</v>
      </c>
      <c r="I43">
        <f t="shared" si="0"/>
        <v>0</v>
      </c>
      <c r="J43" t="str">
        <f t="shared" si="1"/>
        <v>06/10/2023</v>
      </c>
    </row>
    <row r="44" spans="1:10" x14ac:dyDescent="0.2">
      <c r="A44" s="9" t="s">
        <v>1095</v>
      </c>
      <c r="B44">
        <v>230188651</v>
      </c>
      <c r="C44" s="9" t="s">
        <v>1085</v>
      </c>
      <c r="F44" s="5">
        <v>385</v>
      </c>
      <c r="G44" t="s">
        <v>43</v>
      </c>
      <c r="H44" s="8">
        <f t="shared" si="2"/>
        <v>-1</v>
      </c>
      <c r="I44">
        <f t="shared" si="0"/>
        <v>-1.4320755234226736E-3</v>
      </c>
      <c r="J44" t="str">
        <f t="shared" si="1"/>
        <v>01/10/2023</v>
      </c>
    </row>
    <row r="45" spans="1:10" x14ac:dyDescent="0.2">
      <c r="A45" s="9" t="s">
        <v>1082</v>
      </c>
      <c r="B45">
        <v>230210694</v>
      </c>
      <c r="C45" s="9" t="s">
        <v>1082</v>
      </c>
      <c r="F45" s="5">
        <v>9105</v>
      </c>
      <c r="G45" t="s">
        <v>43</v>
      </c>
      <c r="H45" s="8">
        <f t="shared" si="2"/>
        <v>0</v>
      </c>
      <c r="I45">
        <f t="shared" si="0"/>
        <v>0</v>
      </c>
      <c r="J45" t="str">
        <f t="shared" si="1"/>
        <v>30/10/2023</v>
      </c>
    </row>
    <row r="46" spans="1:10" x14ac:dyDescent="0.2">
      <c r="A46" s="9" t="s">
        <v>1080</v>
      </c>
      <c r="B46">
        <v>1312</v>
      </c>
      <c r="C46" s="9" t="s">
        <v>578</v>
      </c>
      <c r="F46" s="5">
        <v>1026.22</v>
      </c>
      <c r="G46" t="s">
        <v>91</v>
      </c>
      <c r="H46" s="8">
        <f t="shared" si="2"/>
        <v>35</v>
      </c>
      <c r="I46">
        <f t="shared" si="0"/>
        <v>0.13360223124061965</v>
      </c>
      <c r="J46" t="str">
        <f t="shared" si="1"/>
        <v>31/10/2023</v>
      </c>
    </row>
    <row r="47" spans="1:10" x14ac:dyDescent="0.2">
      <c r="A47" s="9" t="s">
        <v>1080</v>
      </c>
      <c r="B47">
        <v>253</v>
      </c>
      <c r="C47" s="9" t="s">
        <v>1074</v>
      </c>
      <c r="F47" s="5">
        <v>126.06</v>
      </c>
      <c r="G47" t="s">
        <v>25</v>
      </c>
      <c r="H47" s="8">
        <f t="shared" si="2"/>
        <v>-7</v>
      </c>
      <c r="I47">
        <f t="shared" si="0"/>
        <v>-3.2823170996847681E-3</v>
      </c>
      <c r="J47" t="str">
        <f t="shared" si="1"/>
        <v>31/10/2023</v>
      </c>
    </row>
    <row r="48" spans="1:10" x14ac:dyDescent="0.2">
      <c r="A48" s="9" t="s">
        <v>1085</v>
      </c>
      <c r="B48">
        <v>441</v>
      </c>
      <c r="C48" s="9" t="s">
        <v>1084</v>
      </c>
      <c r="F48" s="5">
        <v>47100</v>
      </c>
      <c r="G48" t="s">
        <v>13</v>
      </c>
      <c r="H48" s="8">
        <f t="shared" si="2"/>
        <v>-4</v>
      </c>
      <c r="I48">
        <f t="shared" si="0"/>
        <v>-0.70078708730605632</v>
      </c>
      <c r="J48" t="str">
        <f t="shared" si="1"/>
        <v>02/10/2023</v>
      </c>
    </row>
    <row r="49" spans="1:10" x14ac:dyDescent="0.2">
      <c r="A49" s="9" t="s">
        <v>1096</v>
      </c>
      <c r="B49">
        <v>477</v>
      </c>
      <c r="C49" s="9" t="s">
        <v>1074</v>
      </c>
      <c r="F49" s="5">
        <v>15700</v>
      </c>
      <c r="G49" t="s">
        <v>13</v>
      </c>
      <c r="H49" s="8">
        <f t="shared" si="2"/>
        <v>-14</v>
      </c>
      <c r="I49">
        <f t="shared" si="0"/>
        <v>-0.8175849351903991</v>
      </c>
      <c r="J49" t="str">
        <f t="shared" si="1"/>
        <v>24/10/2023</v>
      </c>
    </row>
    <row r="50" spans="1:10" x14ac:dyDescent="0.2">
      <c r="A50" s="9" t="s">
        <v>1080</v>
      </c>
      <c r="B50">
        <v>1397</v>
      </c>
      <c r="C50" s="9" t="s">
        <v>1074</v>
      </c>
      <c r="F50" s="5">
        <v>128.47</v>
      </c>
      <c r="G50" t="s">
        <v>437</v>
      </c>
      <c r="H50" s="8">
        <f t="shared" si="2"/>
        <v>-7</v>
      </c>
      <c r="I50">
        <f t="shared" si="0"/>
        <v>-3.3450680453474702E-3</v>
      </c>
      <c r="J50" t="str">
        <f t="shared" si="1"/>
        <v>31/10/2023</v>
      </c>
    </row>
    <row r="51" spans="1:10" x14ac:dyDescent="0.2">
      <c r="A51" s="9" t="s">
        <v>1094</v>
      </c>
      <c r="B51">
        <v>48</v>
      </c>
      <c r="C51" s="9" t="s">
        <v>1084</v>
      </c>
      <c r="F51" s="5">
        <v>201.28</v>
      </c>
      <c r="G51" t="s">
        <v>109</v>
      </c>
      <c r="H51" s="8">
        <f t="shared" si="2"/>
        <v>3</v>
      </c>
      <c r="I51">
        <f t="shared" si="0"/>
        <v>2.2460895689962266E-3</v>
      </c>
      <c r="J51" t="str">
        <f t="shared" si="1"/>
        <v>09/10/2023</v>
      </c>
    </row>
    <row r="52" spans="1:10" x14ac:dyDescent="0.2">
      <c r="A52" s="9" t="s">
        <v>1080</v>
      </c>
      <c r="B52">
        <v>98</v>
      </c>
      <c r="C52" s="9" t="s">
        <v>1074</v>
      </c>
      <c r="F52" s="5">
        <v>135.87</v>
      </c>
      <c r="G52" t="s">
        <v>105</v>
      </c>
      <c r="H52" s="8">
        <f t="shared" si="2"/>
        <v>-7</v>
      </c>
      <c r="I52">
        <f t="shared" si="0"/>
        <v>-3.5377472975897939E-3</v>
      </c>
      <c r="J52" t="str">
        <f t="shared" si="1"/>
        <v>31/10/2023</v>
      </c>
    </row>
    <row r="53" spans="1:10" x14ac:dyDescent="0.2">
      <c r="A53" s="9" t="s">
        <v>1080</v>
      </c>
      <c r="B53">
        <v>2337135180</v>
      </c>
      <c r="C53" s="9" t="s">
        <v>1086</v>
      </c>
      <c r="F53" s="5">
        <v>115</v>
      </c>
      <c r="G53" t="s">
        <v>77</v>
      </c>
      <c r="H53" s="8">
        <f t="shared" si="2"/>
        <v>-3</v>
      </c>
      <c r="I53">
        <f t="shared" si="0"/>
        <v>-1.2832884560540841E-3</v>
      </c>
      <c r="J53" t="str">
        <f t="shared" si="1"/>
        <v>31/10/2023</v>
      </c>
    </row>
    <row r="54" spans="1:10" x14ac:dyDescent="0.2">
      <c r="A54" s="9" t="s">
        <v>1080</v>
      </c>
      <c r="B54">
        <v>2337251780</v>
      </c>
      <c r="C54" s="9" t="s">
        <v>1086</v>
      </c>
      <c r="F54" s="5">
        <v>38</v>
      </c>
      <c r="G54" t="s">
        <v>77</v>
      </c>
      <c r="H54" s="8">
        <f t="shared" si="2"/>
        <v>-3</v>
      </c>
      <c r="I54">
        <f t="shared" si="0"/>
        <v>-4.2404314200047998E-4</v>
      </c>
      <c r="J54" t="str">
        <f t="shared" si="1"/>
        <v>31/10/2023</v>
      </c>
    </row>
    <row r="55" spans="1:10" x14ac:dyDescent="0.2">
      <c r="A55" s="9" t="s">
        <v>1080</v>
      </c>
      <c r="B55">
        <v>2338191807</v>
      </c>
      <c r="C55" s="9" t="s">
        <v>1087</v>
      </c>
      <c r="F55" s="5">
        <v>1893.44</v>
      </c>
      <c r="G55" t="s">
        <v>77</v>
      </c>
      <c r="H55" s="8">
        <f t="shared" si="2"/>
        <v>-15</v>
      </c>
      <c r="I55">
        <f t="shared" si="0"/>
        <v>-0.10564476931439326</v>
      </c>
      <c r="J55" t="str">
        <f t="shared" si="1"/>
        <v>31/10/2023</v>
      </c>
    </row>
    <row r="56" spans="1:10" x14ac:dyDescent="0.2">
      <c r="A56" s="9" t="s">
        <v>1080</v>
      </c>
      <c r="B56">
        <v>2338278126</v>
      </c>
      <c r="C56" s="9" t="s">
        <v>1087</v>
      </c>
      <c r="F56" s="5">
        <v>142.62</v>
      </c>
      <c r="G56" t="s">
        <v>77</v>
      </c>
      <c r="H56" s="8">
        <f t="shared" si="2"/>
        <v>-15</v>
      </c>
      <c r="I56">
        <f t="shared" si="0"/>
        <v>-7.9575043305405869E-3</v>
      </c>
      <c r="J56" t="str">
        <f t="shared" si="1"/>
        <v>31/10/2023</v>
      </c>
    </row>
    <row r="57" spans="1:10" x14ac:dyDescent="0.2">
      <c r="A57" s="9" t="s">
        <v>1080</v>
      </c>
      <c r="B57">
        <v>2338293927</v>
      </c>
      <c r="C57" s="9" t="s">
        <v>1087</v>
      </c>
      <c r="F57" s="5">
        <v>372.08</v>
      </c>
      <c r="G57" t="s">
        <v>77</v>
      </c>
      <c r="H57" s="8">
        <f t="shared" si="2"/>
        <v>-15</v>
      </c>
      <c r="I57">
        <f t="shared" si="0"/>
        <v>-2.0760259509939285E-2</v>
      </c>
      <c r="J57" t="str">
        <f t="shared" si="1"/>
        <v>31/10/2023</v>
      </c>
    </row>
    <row r="58" spans="1:10" x14ac:dyDescent="0.2">
      <c r="A58" s="9" t="s">
        <v>1080</v>
      </c>
      <c r="B58">
        <v>236601126</v>
      </c>
      <c r="C58" s="9" t="s">
        <v>1080</v>
      </c>
      <c r="F58" s="5">
        <v>30.82</v>
      </c>
      <c r="G58" t="s">
        <v>77</v>
      </c>
      <c r="H58" s="8">
        <f t="shared" si="2"/>
        <v>0</v>
      </c>
      <c r="I58">
        <f t="shared" si="0"/>
        <v>0</v>
      </c>
      <c r="J58" t="str">
        <f t="shared" si="1"/>
        <v>31/10/2023</v>
      </c>
    </row>
    <row r="59" spans="1:10" x14ac:dyDescent="0.2">
      <c r="A59" s="9" t="s">
        <v>1080</v>
      </c>
      <c r="B59">
        <v>236602341</v>
      </c>
      <c r="C59" s="9" t="s">
        <v>1080</v>
      </c>
      <c r="F59" s="5">
        <v>16.05</v>
      </c>
      <c r="G59" t="s">
        <v>77</v>
      </c>
      <c r="H59" s="8">
        <f t="shared" si="2"/>
        <v>0</v>
      </c>
      <c r="I59">
        <f t="shared" si="0"/>
        <v>0</v>
      </c>
      <c r="J59" t="str">
        <f t="shared" si="1"/>
        <v>31/10/2023</v>
      </c>
    </row>
    <row r="60" spans="1:10" x14ac:dyDescent="0.2">
      <c r="A60" s="9" t="s">
        <v>1080</v>
      </c>
      <c r="B60">
        <v>236619187</v>
      </c>
      <c r="C60" s="9" t="s">
        <v>1086</v>
      </c>
      <c r="F60" s="5">
        <v>665.6</v>
      </c>
      <c r="G60" t="s">
        <v>77</v>
      </c>
      <c r="H60" s="8">
        <f t="shared" si="2"/>
        <v>-3</v>
      </c>
      <c r="I60">
        <f t="shared" si="0"/>
        <v>-7.4274504030399863E-3</v>
      </c>
      <c r="J60" t="str">
        <f t="shared" si="1"/>
        <v>31/10/2023</v>
      </c>
    </row>
    <row r="61" spans="1:10" x14ac:dyDescent="0.2">
      <c r="A61" s="9" t="s">
        <v>1080</v>
      </c>
      <c r="B61">
        <v>3905</v>
      </c>
      <c r="C61" s="9" t="s">
        <v>1080</v>
      </c>
      <c r="F61" s="5">
        <v>115.75</v>
      </c>
      <c r="G61" t="s">
        <v>30</v>
      </c>
      <c r="H61" s="8">
        <f t="shared" si="2"/>
        <v>0</v>
      </c>
      <c r="I61">
        <f t="shared" si="0"/>
        <v>0</v>
      </c>
      <c r="J61" t="str">
        <f t="shared" si="1"/>
        <v>31/10/2023</v>
      </c>
    </row>
    <row r="62" spans="1:10" x14ac:dyDescent="0.2">
      <c r="A62" s="9" t="s">
        <v>1080</v>
      </c>
      <c r="B62">
        <v>4005</v>
      </c>
      <c r="C62" s="9" t="s">
        <v>1080</v>
      </c>
      <c r="F62" s="5">
        <v>881.82</v>
      </c>
      <c r="G62" t="s">
        <v>30</v>
      </c>
      <c r="H62" s="8">
        <f t="shared" si="2"/>
        <v>0</v>
      </c>
      <c r="I62">
        <f t="shared" si="0"/>
        <v>0</v>
      </c>
      <c r="J62" t="str">
        <f t="shared" si="1"/>
        <v>31/10/2023</v>
      </c>
    </row>
    <row r="63" spans="1:10" x14ac:dyDescent="0.2">
      <c r="A63" s="9" t="s">
        <v>1080</v>
      </c>
      <c r="B63">
        <v>4105</v>
      </c>
      <c r="C63" s="9" t="s">
        <v>1080</v>
      </c>
      <c r="F63" s="5">
        <v>136.07</v>
      </c>
      <c r="G63" t="s">
        <v>30</v>
      </c>
      <c r="H63" s="8">
        <f t="shared" si="2"/>
        <v>0</v>
      </c>
      <c r="I63">
        <f t="shared" si="0"/>
        <v>0</v>
      </c>
      <c r="J63" t="str">
        <f t="shared" si="1"/>
        <v>31/10/2023</v>
      </c>
    </row>
    <row r="64" spans="1:10" x14ac:dyDescent="0.2">
      <c r="A64" s="9" t="s">
        <v>1080</v>
      </c>
      <c r="B64">
        <v>4205</v>
      </c>
      <c r="C64" s="9" t="s">
        <v>1080</v>
      </c>
      <c r="F64" s="5">
        <v>75590.73</v>
      </c>
      <c r="G64" t="s">
        <v>30</v>
      </c>
      <c r="H64" s="8">
        <f t="shared" si="2"/>
        <v>0</v>
      </c>
      <c r="I64">
        <f t="shared" si="0"/>
        <v>0</v>
      </c>
      <c r="J64" t="str">
        <f t="shared" si="1"/>
        <v>31/10/2023</v>
      </c>
    </row>
    <row r="65" spans="1:11" x14ac:dyDescent="0.2">
      <c r="A65" s="9" t="s">
        <v>1080</v>
      </c>
      <c r="B65">
        <v>2100555256</v>
      </c>
      <c r="C65" s="9" t="s">
        <v>1084</v>
      </c>
      <c r="F65" s="5">
        <v>136.07</v>
      </c>
      <c r="G65" t="s">
        <v>44</v>
      </c>
      <c r="H65" s="8">
        <f t="shared" si="2"/>
        <v>25</v>
      </c>
      <c r="I65">
        <f t="shared" si="0"/>
        <v>1.2653410160527481E-2</v>
      </c>
      <c r="J65" t="str">
        <f t="shared" si="1"/>
        <v>31/10/2023</v>
      </c>
    </row>
    <row r="66" spans="1:11" x14ac:dyDescent="0.2">
      <c r="A66" s="9" t="s">
        <v>1082</v>
      </c>
      <c r="B66">
        <v>220214990</v>
      </c>
      <c r="C66" s="9" t="s">
        <v>1080</v>
      </c>
      <c r="F66" s="5">
        <v>490.88</v>
      </c>
      <c r="G66" t="s">
        <v>23</v>
      </c>
      <c r="H66" s="8">
        <f t="shared" si="2"/>
        <v>-1</v>
      </c>
      <c r="I66">
        <f t="shared" si="0"/>
        <v>-1.8259148907473297E-3</v>
      </c>
      <c r="J66" t="str">
        <f t="shared" si="1"/>
        <v>30/10/2023</v>
      </c>
    </row>
    <row r="67" spans="1:11" x14ac:dyDescent="0.2">
      <c r="A67" s="9" t="s">
        <v>1080</v>
      </c>
      <c r="B67">
        <v>114312023</v>
      </c>
      <c r="C67" s="9" t="s">
        <v>1074</v>
      </c>
      <c r="F67" s="5">
        <v>1060</v>
      </c>
      <c r="G67" t="s">
        <v>35</v>
      </c>
      <c r="H67" s="8">
        <f t="shared" si="2"/>
        <v>-7</v>
      </c>
      <c r="I67">
        <f t="shared" ref="I67:I92" si="3">(F67*H67)/$F$95</f>
        <v>-2.7600000996873344E-2</v>
      </c>
      <c r="J67" t="str">
        <f t="shared" ref="J67:J92" si="4">+LEFT(A67,10)</f>
        <v>31/10/2023</v>
      </c>
    </row>
    <row r="68" spans="1:11" x14ac:dyDescent="0.2">
      <c r="A68" s="9" t="s">
        <v>1080</v>
      </c>
      <c r="B68">
        <v>50</v>
      </c>
      <c r="C68" s="9" t="s">
        <v>1074</v>
      </c>
      <c r="F68" s="5">
        <v>9650.17</v>
      </c>
      <c r="G68" t="s">
        <v>96</v>
      </c>
      <c r="H68" s="8">
        <f t="shared" si="2"/>
        <v>-7</v>
      </c>
      <c r="I68">
        <f t="shared" si="3"/>
        <v>-0.25126858643395966</v>
      </c>
      <c r="J68" t="str">
        <f t="shared" si="4"/>
        <v>31/10/2023</v>
      </c>
    </row>
    <row r="69" spans="1:11" x14ac:dyDescent="0.2">
      <c r="A69" s="9" t="s">
        <v>1080</v>
      </c>
      <c r="B69">
        <v>166223</v>
      </c>
      <c r="C69" s="9" t="s">
        <v>1074</v>
      </c>
      <c r="F69" s="5">
        <v>295.91000000000003</v>
      </c>
      <c r="G69" t="s">
        <v>944</v>
      </c>
      <c r="H69" s="8">
        <f t="shared" si="2"/>
        <v>-7</v>
      </c>
      <c r="I69">
        <f t="shared" si="3"/>
        <v>-7.7048266933818802E-3</v>
      </c>
      <c r="J69" t="str">
        <f t="shared" si="4"/>
        <v>31/10/2023</v>
      </c>
    </row>
    <row r="70" spans="1:11" x14ac:dyDescent="0.2">
      <c r="A70" s="9" t="s">
        <v>1080</v>
      </c>
      <c r="B70">
        <v>82723</v>
      </c>
      <c r="C70" s="9" t="s">
        <v>1074</v>
      </c>
      <c r="F70" s="5">
        <v>186.9</v>
      </c>
      <c r="G70" t="s">
        <v>52</v>
      </c>
      <c r="H70" s="8">
        <f t="shared" si="2"/>
        <v>-7</v>
      </c>
      <c r="I70">
        <f t="shared" si="3"/>
        <v>-4.86645300595814E-3</v>
      </c>
      <c r="J70" t="str">
        <f t="shared" si="4"/>
        <v>31/10/2023</v>
      </c>
      <c r="K70" t="str">
        <f t="shared" ref="K70" si="5">+LEFT(D70,10)</f>
        <v/>
      </c>
    </row>
    <row r="71" spans="1:11" x14ac:dyDescent="0.2">
      <c r="A71" s="9" t="s">
        <v>1097</v>
      </c>
      <c r="B71">
        <v>11273489</v>
      </c>
      <c r="C71" s="9" t="s">
        <v>1080</v>
      </c>
      <c r="F71" s="5">
        <v>169.48</v>
      </c>
      <c r="G71" t="s">
        <v>36</v>
      </c>
      <c r="H71" s="8">
        <f t="shared" si="2"/>
        <v>-10</v>
      </c>
      <c r="I71">
        <f t="shared" si="3"/>
        <v>-6.3041080444071352E-3</v>
      </c>
      <c r="J71" t="str">
        <f t="shared" si="4"/>
        <v>21/10/2023</v>
      </c>
    </row>
    <row r="72" spans="1:11" x14ac:dyDescent="0.2">
      <c r="A72" s="9" t="s">
        <v>1080</v>
      </c>
      <c r="B72">
        <v>4374298827</v>
      </c>
      <c r="C72" s="9" t="s">
        <v>1074</v>
      </c>
      <c r="F72" s="5">
        <v>16.100000000000001</v>
      </c>
      <c r="G72" t="s">
        <v>59</v>
      </c>
      <c r="H72" s="8">
        <f t="shared" si="2"/>
        <v>-7</v>
      </c>
      <c r="I72">
        <f t="shared" si="3"/>
        <v>-4.1920756231100088E-4</v>
      </c>
      <c r="J72" t="str">
        <f t="shared" si="4"/>
        <v>31/10/2023</v>
      </c>
    </row>
    <row r="73" spans="1:11" x14ac:dyDescent="0.2">
      <c r="A73" s="9" t="s">
        <v>1080</v>
      </c>
      <c r="B73">
        <v>4380396845</v>
      </c>
      <c r="C73" s="9" t="s">
        <v>1088</v>
      </c>
      <c r="F73" s="5">
        <v>79.900000000000006</v>
      </c>
      <c r="G73" t="s">
        <v>59</v>
      </c>
      <c r="H73" s="8">
        <f t="shared" si="2"/>
        <v>-13</v>
      </c>
      <c r="I73">
        <f t="shared" si="3"/>
        <v>-3.8636281718938468E-3</v>
      </c>
      <c r="J73" t="str">
        <f t="shared" si="4"/>
        <v>31/10/2023</v>
      </c>
    </row>
    <row r="74" spans="1:11" x14ac:dyDescent="0.2">
      <c r="A74" s="9" t="s">
        <v>1080</v>
      </c>
      <c r="B74">
        <v>23160000400009</v>
      </c>
      <c r="C74" s="9" t="s">
        <v>1074</v>
      </c>
      <c r="F74" s="5">
        <v>2995</v>
      </c>
      <c r="G74" t="s">
        <v>65</v>
      </c>
      <c r="H74" s="8">
        <f t="shared" si="2"/>
        <v>-7</v>
      </c>
      <c r="I74">
        <f t="shared" si="3"/>
        <v>-7.7983021684561948E-2</v>
      </c>
      <c r="J74" t="str">
        <f t="shared" si="4"/>
        <v>31/10/2023</v>
      </c>
    </row>
    <row r="75" spans="1:11" x14ac:dyDescent="0.2">
      <c r="A75" s="9" t="s">
        <v>1080</v>
      </c>
      <c r="B75">
        <v>622</v>
      </c>
      <c r="C75" s="9" t="s">
        <v>1080</v>
      </c>
      <c r="F75" s="5">
        <v>85</v>
      </c>
      <c r="G75" t="s">
        <v>28</v>
      </c>
      <c r="H75" s="8">
        <f t="shared" si="2"/>
        <v>0</v>
      </c>
      <c r="I75">
        <f t="shared" si="3"/>
        <v>0</v>
      </c>
      <c r="J75" t="str">
        <f t="shared" si="4"/>
        <v>31/10/2023</v>
      </c>
    </row>
    <row r="76" spans="1:11" x14ac:dyDescent="0.2">
      <c r="A76" s="9" t="s">
        <v>1080</v>
      </c>
      <c r="B76">
        <v>91</v>
      </c>
      <c r="C76" s="9" t="s">
        <v>592</v>
      </c>
      <c r="F76" s="5">
        <v>242.78</v>
      </c>
      <c r="G76" t="s">
        <v>282</v>
      </c>
      <c r="H76" s="8">
        <f t="shared" si="2"/>
        <v>46</v>
      </c>
      <c r="I76">
        <f t="shared" si="3"/>
        <v>4.1540902848108067E-2</v>
      </c>
      <c r="J76" t="str">
        <f t="shared" si="4"/>
        <v>31/10/2023</v>
      </c>
    </row>
    <row r="77" spans="1:11" x14ac:dyDescent="0.2">
      <c r="A77" s="9" t="s">
        <v>1080</v>
      </c>
      <c r="B77">
        <v>155101</v>
      </c>
      <c r="C77" s="9" t="s">
        <v>516</v>
      </c>
      <c r="F77" s="5">
        <v>1138.75</v>
      </c>
      <c r="G77" t="s">
        <v>283</v>
      </c>
      <c r="H77" s="8">
        <f t="shared" si="2"/>
        <v>31</v>
      </c>
      <c r="I77">
        <f t="shared" si="3"/>
        <v>0.13130923654863547</v>
      </c>
      <c r="J77" t="str">
        <f t="shared" si="4"/>
        <v>31/10/2023</v>
      </c>
    </row>
    <row r="78" spans="1:11" x14ac:dyDescent="0.2">
      <c r="A78" s="9" t="s">
        <v>1080</v>
      </c>
      <c r="B78">
        <v>155101</v>
      </c>
      <c r="C78" s="9" t="s">
        <v>1074</v>
      </c>
      <c r="F78" s="5">
        <v>242.78</v>
      </c>
      <c r="G78" t="s">
        <v>283</v>
      </c>
      <c r="H78" s="8">
        <f t="shared" si="2"/>
        <v>-7</v>
      </c>
      <c r="I78">
        <f t="shared" si="3"/>
        <v>-6.3214417377555759E-3</v>
      </c>
      <c r="J78" t="str">
        <f t="shared" si="4"/>
        <v>31/10/2023</v>
      </c>
    </row>
    <row r="79" spans="1:11" x14ac:dyDescent="0.2">
      <c r="A79" s="9" t="s">
        <v>1080</v>
      </c>
      <c r="B79">
        <v>632450149</v>
      </c>
      <c r="C79" s="9" t="s">
        <v>1082</v>
      </c>
      <c r="F79" s="5">
        <v>171.33</v>
      </c>
      <c r="G79" t="s">
        <v>296</v>
      </c>
      <c r="H79" s="8">
        <f t="shared" si="2"/>
        <v>1</v>
      </c>
      <c r="I79">
        <f t="shared" si="3"/>
        <v>6.3729220630651085E-4</v>
      </c>
      <c r="J79" t="str">
        <f t="shared" si="4"/>
        <v>31/10/2023</v>
      </c>
    </row>
    <row r="80" spans="1:11" x14ac:dyDescent="0.2">
      <c r="A80" s="9" t="s">
        <v>1080</v>
      </c>
      <c r="B80">
        <v>632450149</v>
      </c>
      <c r="C80" s="9" t="s">
        <v>1082</v>
      </c>
      <c r="F80" s="5">
        <v>135.6</v>
      </c>
      <c r="G80" t="s">
        <v>296</v>
      </c>
      <c r="H80" s="8">
        <f t="shared" si="2"/>
        <v>1</v>
      </c>
      <c r="I80">
        <f t="shared" si="3"/>
        <v>5.043881583795182E-4</v>
      </c>
      <c r="J80" t="str">
        <f t="shared" si="4"/>
        <v>31/10/2023</v>
      </c>
    </row>
    <row r="81" spans="1:11" x14ac:dyDescent="0.2">
      <c r="A81" s="9" t="s">
        <v>1080</v>
      </c>
      <c r="B81">
        <v>632725695</v>
      </c>
      <c r="C81" s="9" t="s">
        <v>1087</v>
      </c>
      <c r="F81" s="5">
        <v>84.77</v>
      </c>
      <c r="G81" t="s">
        <v>296</v>
      </c>
      <c r="H81" s="8">
        <f t="shared" si="2"/>
        <v>-15</v>
      </c>
      <c r="I81">
        <f t="shared" si="3"/>
        <v>-4.7297548878132483E-3</v>
      </c>
      <c r="J81" t="str">
        <f t="shared" si="4"/>
        <v>31/10/2023</v>
      </c>
    </row>
    <row r="82" spans="1:11" x14ac:dyDescent="0.2">
      <c r="A82" s="9" t="s">
        <v>1082</v>
      </c>
      <c r="B82">
        <v>3417001730</v>
      </c>
      <c r="C82" s="9" t="s">
        <v>1074</v>
      </c>
      <c r="F82" s="5">
        <v>77.84</v>
      </c>
      <c r="G82" t="s">
        <v>441</v>
      </c>
      <c r="H82" s="8">
        <f t="shared" si="2"/>
        <v>-8</v>
      </c>
      <c r="I82">
        <f t="shared" si="3"/>
        <v>-2.3163170647942008E-3</v>
      </c>
      <c r="J82" t="str">
        <f t="shared" si="4"/>
        <v>30/10/2023</v>
      </c>
    </row>
    <row r="83" spans="1:11" x14ac:dyDescent="0.2">
      <c r="A83" s="9" t="s">
        <v>1082</v>
      </c>
      <c r="B83">
        <v>3417001731</v>
      </c>
      <c r="C83" s="9" t="s">
        <v>1074</v>
      </c>
      <c r="F83" s="5">
        <v>39.4</v>
      </c>
      <c r="G83" t="s">
        <v>441</v>
      </c>
      <c r="H83" s="8">
        <f t="shared" si="2"/>
        <v>-8</v>
      </c>
      <c r="I83">
        <f t="shared" si="3"/>
        <v>-1.1724420908644849E-3</v>
      </c>
      <c r="J83" t="str">
        <f t="shared" si="4"/>
        <v>30/10/2023</v>
      </c>
    </row>
    <row r="84" spans="1:11" x14ac:dyDescent="0.2">
      <c r="A84" s="9" t="s">
        <v>1082</v>
      </c>
      <c r="B84">
        <v>3417001734</v>
      </c>
      <c r="C84" s="9" t="s">
        <v>1074</v>
      </c>
      <c r="F84" s="5">
        <v>1068.0899999999999</v>
      </c>
      <c r="G84" t="s">
        <v>441</v>
      </c>
      <c r="H84" s="8">
        <f t="shared" si="2"/>
        <v>-8</v>
      </c>
      <c r="I84">
        <f t="shared" si="3"/>
        <v>-3.1783595757143339E-2</v>
      </c>
      <c r="J84" t="str">
        <f t="shared" si="4"/>
        <v>30/10/2023</v>
      </c>
    </row>
    <row r="85" spans="1:11" x14ac:dyDescent="0.2">
      <c r="A85" s="9" t="s">
        <v>1082</v>
      </c>
      <c r="B85">
        <v>3417001735</v>
      </c>
      <c r="C85" s="9" t="s">
        <v>1074</v>
      </c>
      <c r="F85" s="5">
        <v>8752.01</v>
      </c>
      <c r="G85" t="s">
        <v>441</v>
      </c>
      <c r="H85" s="8">
        <f t="shared" si="2"/>
        <v>-8</v>
      </c>
      <c r="I85">
        <f t="shared" si="3"/>
        <v>-0.26043718029611373</v>
      </c>
      <c r="J85" t="str">
        <f t="shared" si="4"/>
        <v>30/10/2023</v>
      </c>
    </row>
    <row r="86" spans="1:11" x14ac:dyDescent="0.2">
      <c r="A86" s="9" t="s">
        <v>1080</v>
      </c>
      <c r="B86">
        <v>3713</v>
      </c>
      <c r="C86" s="9" t="s">
        <v>516</v>
      </c>
      <c r="F86" s="5">
        <v>733.81</v>
      </c>
      <c r="G86" t="s">
        <v>532</v>
      </c>
      <c r="H86" s="8">
        <f t="shared" si="2"/>
        <v>31</v>
      </c>
      <c r="I86">
        <f t="shared" si="3"/>
        <v>8.4615614376952072E-2</v>
      </c>
      <c r="J86" t="str">
        <f t="shared" si="4"/>
        <v>31/10/2023</v>
      </c>
    </row>
    <row r="87" spans="1:11" x14ac:dyDescent="0.2">
      <c r="A87" s="9" t="s">
        <v>1080</v>
      </c>
      <c r="B87">
        <v>3714</v>
      </c>
      <c r="C87" s="9" t="s">
        <v>1089</v>
      </c>
      <c r="F87" s="5">
        <v>95</v>
      </c>
      <c r="G87" t="s">
        <v>532</v>
      </c>
      <c r="H87" s="8">
        <f t="shared" si="2"/>
        <v>-42</v>
      </c>
      <c r="I87">
        <f t="shared" si="3"/>
        <v>-1.4841509970016799E-2</v>
      </c>
      <c r="J87" t="str">
        <f t="shared" si="4"/>
        <v>31/10/2023</v>
      </c>
    </row>
    <row r="88" spans="1:11" x14ac:dyDescent="0.2">
      <c r="A88" s="9" t="s">
        <v>1098</v>
      </c>
      <c r="B88">
        <v>1</v>
      </c>
      <c r="C88" s="9" t="s">
        <v>516</v>
      </c>
      <c r="F88" s="5">
        <v>190</v>
      </c>
      <c r="G88" t="s">
        <v>1031</v>
      </c>
      <c r="H88" s="8">
        <f t="shared" si="2"/>
        <v>14</v>
      </c>
      <c r="I88">
        <f t="shared" si="3"/>
        <v>9.8943399800111992E-3</v>
      </c>
      <c r="J88" t="str">
        <f t="shared" si="4"/>
        <v>14/10/2023</v>
      </c>
    </row>
    <row r="89" spans="1:11" x14ac:dyDescent="0.2">
      <c r="A89" s="9" t="s">
        <v>1079</v>
      </c>
      <c r="B89">
        <v>0</v>
      </c>
      <c r="C89" s="9" t="s">
        <v>1090</v>
      </c>
      <c r="F89" s="5">
        <v>163.5</v>
      </c>
      <c r="G89" t="s">
        <v>1031</v>
      </c>
      <c r="H89" s="8">
        <f t="shared" si="2"/>
        <v>5088</v>
      </c>
      <c r="I89">
        <f t="shared" si="3"/>
        <v>3.0943543974780288</v>
      </c>
      <c r="J89" t="str">
        <f t="shared" si="4"/>
        <v>11/10/2023</v>
      </c>
    </row>
    <row r="90" spans="1:11" x14ac:dyDescent="0.2">
      <c r="A90" s="9" t="s">
        <v>1099</v>
      </c>
      <c r="B90">
        <v>8</v>
      </c>
      <c r="C90" s="9" t="s">
        <v>1091</v>
      </c>
      <c r="F90" s="5">
        <v>14035.92</v>
      </c>
      <c r="G90" t="s">
        <v>1031</v>
      </c>
      <c r="H90" s="8">
        <f t="shared" si="2"/>
        <v>11</v>
      </c>
      <c r="I90">
        <f t="shared" si="3"/>
        <v>0.57429992802053631</v>
      </c>
      <c r="J90" t="str">
        <f t="shared" si="4"/>
        <v>15/10/2023</v>
      </c>
    </row>
    <row r="91" spans="1:11" x14ac:dyDescent="0.2">
      <c r="A91" s="9" t="s">
        <v>1098</v>
      </c>
      <c r="B91">
        <v>1</v>
      </c>
      <c r="C91" s="9" t="s">
        <v>1092</v>
      </c>
      <c r="F91" s="5">
        <v>29571.89</v>
      </c>
      <c r="G91" t="s">
        <v>1042</v>
      </c>
      <c r="H91" s="8">
        <f t="shared" si="2"/>
        <v>38</v>
      </c>
      <c r="I91">
        <f t="shared" si="3"/>
        <v>4.179919050164191</v>
      </c>
      <c r="J91" t="str">
        <f t="shared" si="4"/>
        <v>14/10/2023</v>
      </c>
    </row>
    <row r="92" spans="1:11" x14ac:dyDescent="0.2">
      <c r="A92" s="9" t="s">
        <v>1082</v>
      </c>
      <c r="B92">
        <v>239</v>
      </c>
      <c r="C92" s="9" t="s">
        <v>1074</v>
      </c>
      <c r="F92" s="5">
        <v>276.08999999999997</v>
      </c>
      <c r="G92" t="s">
        <v>1046</v>
      </c>
      <c r="H92" s="8">
        <f t="shared" si="2"/>
        <v>-8</v>
      </c>
      <c r="I92">
        <f t="shared" si="3"/>
        <v>-8.2157242859587712E-3</v>
      </c>
      <c r="J92" t="str">
        <f t="shared" si="4"/>
        <v>30/10/2023</v>
      </c>
    </row>
    <row r="93" spans="1:11" x14ac:dyDescent="0.2">
      <c r="A93" s="9"/>
      <c r="C93" s="9"/>
      <c r="H93" s="8"/>
    </row>
    <row r="94" spans="1:11" ht="15.75" x14ac:dyDescent="0.2">
      <c r="A94" s="9"/>
      <c r="C94" s="9"/>
      <c r="H94" s="8"/>
      <c r="J94" s="28">
        <f>+AVERAGE(I2:I92)</f>
        <v>6.5800858180668997E-2</v>
      </c>
      <c r="K94" s="13" t="s">
        <v>12</v>
      </c>
    </row>
    <row r="95" spans="1:11" ht="15.75" x14ac:dyDescent="0.2">
      <c r="A95" s="9"/>
      <c r="C95" s="9"/>
      <c r="F95" s="10">
        <f>SUM(F2:F94)</f>
        <v>268840.57000000007</v>
      </c>
      <c r="H95" s="8"/>
    </row>
    <row r="96" spans="1:11" x14ac:dyDescent="0.2">
      <c r="A96" s="9"/>
      <c r="C96" s="9"/>
      <c r="F96" s="9"/>
      <c r="H96" s="8"/>
    </row>
    <row r="97" spans="1:10" x14ac:dyDescent="0.2">
      <c r="A97" s="9" t="s">
        <v>1100</v>
      </c>
      <c r="B97">
        <v>202352</v>
      </c>
      <c r="C97" s="9" t="s">
        <v>1113</v>
      </c>
      <c r="F97" s="5">
        <v>1183</v>
      </c>
      <c r="G97" t="s">
        <v>37</v>
      </c>
      <c r="H97" s="8">
        <f t="shared" ref="H97:H160" si="6">A97-C97</f>
        <v>-4</v>
      </c>
      <c r="I97">
        <f>(F97*H97)/$F$202</f>
        <v>-2.8574556555430206E-2</v>
      </c>
      <c r="J97" t="str">
        <f>+LEFT(C97,10)</f>
        <v>04/12/2023</v>
      </c>
    </row>
    <row r="98" spans="1:10" x14ac:dyDescent="0.2">
      <c r="A98" s="9" t="s">
        <v>1100</v>
      </c>
      <c r="B98">
        <v>5614</v>
      </c>
      <c r="C98" s="9" t="s">
        <v>1113</v>
      </c>
      <c r="F98" s="5">
        <v>40</v>
      </c>
      <c r="G98" t="s">
        <v>48</v>
      </c>
      <c r="H98" s="8">
        <f t="shared" si="6"/>
        <v>-4</v>
      </c>
      <c r="I98">
        <f>(F98*H98)/$F$202</f>
        <v>-9.6617266459611854E-4</v>
      </c>
      <c r="J98" t="str">
        <f t="shared" ref="J98:J161" si="7">+LEFT(C98,10)</f>
        <v>04/12/2023</v>
      </c>
    </row>
    <row r="99" spans="1:10" x14ac:dyDescent="0.2">
      <c r="A99" s="9" t="s">
        <v>1100</v>
      </c>
      <c r="B99">
        <v>24</v>
      </c>
      <c r="C99" s="9" t="s">
        <v>1113</v>
      </c>
      <c r="F99" s="5">
        <v>7307.15</v>
      </c>
      <c r="G99" t="s">
        <v>517</v>
      </c>
      <c r="H99" s="8">
        <f t="shared" si="6"/>
        <v>-4</v>
      </c>
      <c r="I99">
        <f>(F99*H99)/$F$202</f>
        <v>-0.17649921465258819</v>
      </c>
      <c r="J99" t="str">
        <f t="shared" si="7"/>
        <v>04/12/2023</v>
      </c>
    </row>
    <row r="100" spans="1:10" x14ac:dyDescent="0.2">
      <c r="A100" s="9" t="s">
        <v>1074</v>
      </c>
      <c r="B100">
        <v>202305405</v>
      </c>
      <c r="C100" s="9" t="s">
        <v>1074</v>
      </c>
      <c r="F100" s="5">
        <v>155.94</v>
      </c>
      <c r="G100" t="s">
        <v>46</v>
      </c>
      <c r="H100" s="8">
        <f t="shared" si="6"/>
        <v>0</v>
      </c>
      <c r="I100">
        <f>(F100*H100)/$F$202</f>
        <v>0</v>
      </c>
      <c r="J100" t="str">
        <f t="shared" si="7"/>
        <v>07/11/2023</v>
      </c>
    </row>
    <row r="101" spans="1:10" x14ac:dyDescent="0.2">
      <c r="A101" s="9" t="s">
        <v>1101</v>
      </c>
      <c r="B101">
        <v>202417605</v>
      </c>
      <c r="C101" s="9" t="s">
        <v>1101</v>
      </c>
      <c r="F101" s="5">
        <v>191.13</v>
      </c>
      <c r="G101" t="s">
        <v>46</v>
      </c>
      <c r="H101" s="8">
        <f t="shared" si="6"/>
        <v>0</v>
      </c>
      <c r="I101">
        <f>(F101*H101)/$F$202</f>
        <v>0</v>
      </c>
      <c r="J101" t="str">
        <f t="shared" si="7"/>
        <v>23/11/2023</v>
      </c>
    </row>
    <row r="102" spans="1:10" x14ac:dyDescent="0.2">
      <c r="A102" s="9" t="s">
        <v>1102</v>
      </c>
      <c r="B102">
        <v>202461405</v>
      </c>
      <c r="C102" s="9" t="s">
        <v>1102</v>
      </c>
      <c r="F102" s="5">
        <v>341.79</v>
      </c>
      <c r="G102" t="s">
        <v>46</v>
      </c>
      <c r="H102" s="8">
        <f t="shared" si="6"/>
        <v>0</v>
      </c>
      <c r="I102">
        <f>(F102*H102)/$F$202</f>
        <v>0</v>
      </c>
      <c r="J102" t="str">
        <f t="shared" si="7"/>
        <v>29/11/2023</v>
      </c>
    </row>
    <row r="103" spans="1:10" x14ac:dyDescent="0.2">
      <c r="A103" s="9" t="s">
        <v>1100</v>
      </c>
      <c r="B103">
        <v>1573</v>
      </c>
      <c r="C103" s="9" t="s">
        <v>1113</v>
      </c>
      <c r="F103" s="5">
        <v>183.81</v>
      </c>
      <c r="G103" t="s">
        <v>22</v>
      </c>
      <c r="H103" s="8">
        <f t="shared" si="6"/>
        <v>-4</v>
      </c>
      <c r="I103">
        <f>(F103*H103)/$F$202</f>
        <v>-4.4398049369853143E-3</v>
      </c>
      <c r="J103" t="str">
        <f t="shared" si="7"/>
        <v>04/12/2023</v>
      </c>
    </row>
    <row r="104" spans="1:10" x14ac:dyDescent="0.2">
      <c r="A104" s="9" t="s">
        <v>1100</v>
      </c>
      <c r="B104">
        <v>0</v>
      </c>
      <c r="C104" s="9" t="s">
        <v>1114</v>
      </c>
      <c r="F104" s="5">
        <v>17.350000000000001</v>
      </c>
      <c r="G104" t="s">
        <v>649</v>
      </c>
      <c r="H104" s="8">
        <f t="shared" si="6"/>
        <v>5117</v>
      </c>
      <c r="I104">
        <f>(F104*H104)/$F$202</f>
        <v>0.53610475533881363</v>
      </c>
      <c r="J104" t="str">
        <f t="shared" si="7"/>
        <v>26/11/2009</v>
      </c>
    </row>
    <row r="105" spans="1:10" x14ac:dyDescent="0.2">
      <c r="A105" s="9" t="s">
        <v>1100</v>
      </c>
      <c r="B105">
        <v>175</v>
      </c>
      <c r="C105" s="9" t="s">
        <v>1084</v>
      </c>
      <c r="F105" s="5">
        <v>17.350000000000001</v>
      </c>
      <c r="G105" t="s">
        <v>649</v>
      </c>
      <c r="H105" s="8">
        <f t="shared" si="6"/>
        <v>55</v>
      </c>
      <c r="I105">
        <f>(F105*H105)/$F$202</f>
        <v>5.762314157442789E-3</v>
      </c>
      <c r="J105" t="str">
        <f t="shared" si="7"/>
        <v>06/10/2023</v>
      </c>
    </row>
    <row r="106" spans="1:10" x14ac:dyDescent="0.2">
      <c r="A106" s="9" t="s">
        <v>1100</v>
      </c>
      <c r="B106">
        <v>445</v>
      </c>
      <c r="C106" s="9" t="s">
        <v>1080</v>
      </c>
      <c r="F106" s="5">
        <v>21.17</v>
      </c>
      <c r="G106" t="s">
        <v>649</v>
      </c>
      <c r="H106" s="8">
        <f t="shared" si="6"/>
        <v>30</v>
      </c>
      <c r="I106">
        <f>(F106*H106)/$F$202</f>
        <v>3.8351016205312185E-3</v>
      </c>
      <c r="J106" t="str">
        <f t="shared" si="7"/>
        <v>31/10/2023</v>
      </c>
    </row>
    <row r="107" spans="1:10" x14ac:dyDescent="0.2">
      <c r="A107" s="9" t="s">
        <v>1100</v>
      </c>
      <c r="B107">
        <v>0</v>
      </c>
      <c r="C107" s="9" t="s">
        <v>1114</v>
      </c>
      <c r="F107" s="5">
        <v>17.350000000000001</v>
      </c>
      <c r="G107" t="s">
        <v>649</v>
      </c>
      <c r="H107" s="8">
        <f t="shared" si="6"/>
        <v>5117</v>
      </c>
      <c r="I107">
        <f>(F107*H107)/$F$202</f>
        <v>0.53610475533881363</v>
      </c>
      <c r="J107" t="str">
        <f t="shared" si="7"/>
        <v>26/11/2009</v>
      </c>
    </row>
    <row r="108" spans="1:10" x14ac:dyDescent="0.2">
      <c r="A108" s="9" t="s">
        <v>1100</v>
      </c>
      <c r="B108">
        <v>23114131</v>
      </c>
      <c r="C108" s="9" t="s">
        <v>1113</v>
      </c>
      <c r="F108" s="5">
        <v>1971</v>
      </c>
      <c r="G108" t="s">
        <v>17</v>
      </c>
      <c r="H108" s="8">
        <f t="shared" si="6"/>
        <v>-4</v>
      </c>
      <c r="I108">
        <f>(F108*H108)/$F$202</f>
        <v>-4.7608158047973741E-2</v>
      </c>
      <c r="J108" t="str">
        <f t="shared" si="7"/>
        <v>04/12/2023</v>
      </c>
    </row>
    <row r="109" spans="1:10" x14ac:dyDescent="0.2">
      <c r="A109" s="9" t="s">
        <v>1100</v>
      </c>
      <c r="B109">
        <v>23115692</v>
      </c>
      <c r="C109" s="9" t="s">
        <v>1113</v>
      </c>
      <c r="F109" s="5">
        <v>880.88</v>
      </c>
      <c r="G109" t="s">
        <v>17</v>
      </c>
      <c r="H109" s="8">
        <f t="shared" si="6"/>
        <v>-4</v>
      </c>
      <c r="I109">
        <f>(F109*H109)/$F$202</f>
        <v>-2.1277054419735722E-2</v>
      </c>
      <c r="J109" t="str">
        <f t="shared" si="7"/>
        <v>04/12/2023</v>
      </c>
    </row>
    <row r="110" spans="1:10" x14ac:dyDescent="0.2">
      <c r="A110" s="9" t="s">
        <v>1103</v>
      </c>
      <c r="B110">
        <v>8101015349</v>
      </c>
      <c r="C110" s="9" t="s">
        <v>1113</v>
      </c>
      <c r="F110" s="5">
        <v>4376.08</v>
      </c>
      <c r="G110" t="s">
        <v>19</v>
      </c>
      <c r="H110" s="8">
        <f t="shared" si="6"/>
        <v>-15</v>
      </c>
      <c r="I110">
        <f>(F110*H110)/$F$202</f>
        <v>-0.39637958194554213</v>
      </c>
      <c r="J110" t="str">
        <f t="shared" si="7"/>
        <v>04/12/2023</v>
      </c>
    </row>
    <row r="111" spans="1:10" x14ac:dyDescent="0.2">
      <c r="A111" s="9" t="s">
        <v>1104</v>
      </c>
      <c r="B111">
        <v>382</v>
      </c>
      <c r="C111" s="9" t="s">
        <v>1113</v>
      </c>
      <c r="F111" s="5">
        <v>315</v>
      </c>
      <c r="G111" t="s">
        <v>125</v>
      </c>
      <c r="H111" s="8">
        <f t="shared" si="6"/>
        <v>-24</v>
      </c>
      <c r="I111">
        <f>(F111*H111)/$F$202</f>
        <v>-4.5651658402166603E-2</v>
      </c>
      <c r="J111" t="str">
        <f t="shared" si="7"/>
        <v>04/12/2023</v>
      </c>
    </row>
    <row r="112" spans="1:10" x14ac:dyDescent="0.2">
      <c r="A112" s="9" t="s">
        <v>1105</v>
      </c>
      <c r="B112">
        <v>705014327</v>
      </c>
      <c r="C112" s="9" t="s">
        <v>1088</v>
      </c>
      <c r="F112" s="5">
        <v>337.69</v>
      </c>
      <c r="G112" t="s">
        <v>14</v>
      </c>
      <c r="H112" s="8">
        <f t="shared" si="6"/>
        <v>-2</v>
      </c>
      <c r="I112">
        <f>(F112*H112)/$F$202</f>
        <v>-4.0783355888432907E-3</v>
      </c>
      <c r="J112" t="str">
        <f t="shared" si="7"/>
        <v>13/11/2023</v>
      </c>
    </row>
    <row r="113" spans="1:10" x14ac:dyDescent="0.2">
      <c r="A113" s="9" t="s">
        <v>1105</v>
      </c>
      <c r="B113">
        <v>800195486</v>
      </c>
      <c r="C113" s="9" t="s">
        <v>1104</v>
      </c>
      <c r="F113" s="5">
        <v>58.73</v>
      </c>
      <c r="G113" t="s">
        <v>14</v>
      </c>
      <c r="H113" s="8">
        <f t="shared" si="6"/>
        <v>1</v>
      </c>
      <c r="I113">
        <f>(F113*H113)/$F$202</f>
        <v>3.5464575369831275E-4</v>
      </c>
      <c r="J113" t="str">
        <f t="shared" si="7"/>
        <v>10/11/2023</v>
      </c>
    </row>
    <row r="114" spans="1:10" x14ac:dyDescent="0.2">
      <c r="A114" s="9" t="s">
        <v>1105</v>
      </c>
      <c r="B114">
        <v>800195717</v>
      </c>
      <c r="C114" s="9" t="s">
        <v>1104</v>
      </c>
      <c r="F114" s="5">
        <v>63.7</v>
      </c>
      <c r="G114" t="s">
        <v>14</v>
      </c>
      <c r="H114" s="8">
        <f t="shared" si="6"/>
        <v>1</v>
      </c>
      <c r="I114">
        <f>(F114*H114)/$F$202</f>
        <v>3.8465749209232972E-4</v>
      </c>
      <c r="J114" t="str">
        <f t="shared" si="7"/>
        <v>10/11/2023</v>
      </c>
    </row>
    <row r="115" spans="1:10" x14ac:dyDescent="0.2">
      <c r="A115" s="9" t="s">
        <v>1105</v>
      </c>
      <c r="B115">
        <v>800195763</v>
      </c>
      <c r="C115" s="9" t="s">
        <v>1104</v>
      </c>
      <c r="F115" s="5">
        <v>134.56</v>
      </c>
      <c r="G115" t="s">
        <v>14</v>
      </c>
      <c r="H115" s="8">
        <f t="shared" si="6"/>
        <v>1</v>
      </c>
      <c r="I115">
        <f>(F115*H115)/$F$202</f>
        <v>8.125512109253358E-4</v>
      </c>
      <c r="J115" t="str">
        <f t="shared" si="7"/>
        <v>10/11/2023</v>
      </c>
    </row>
    <row r="116" spans="1:10" x14ac:dyDescent="0.2">
      <c r="A116" s="9" t="s">
        <v>1105</v>
      </c>
      <c r="B116">
        <v>800195823</v>
      </c>
      <c r="C116" s="9" t="s">
        <v>1104</v>
      </c>
      <c r="F116" s="5">
        <v>158.94999999999999</v>
      </c>
      <c r="G116" t="s">
        <v>14</v>
      </c>
      <c r="H116" s="8">
        <f t="shared" si="6"/>
        <v>1</v>
      </c>
      <c r="I116">
        <f>(F116*H116)/$F$202</f>
        <v>9.5983215648470647E-4</v>
      </c>
      <c r="J116" t="str">
        <f t="shared" si="7"/>
        <v>10/11/2023</v>
      </c>
    </row>
    <row r="117" spans="1:10" x14ac:dyDescent="0.2">
      <c r="A117" s="9" t="s">
        <v>1105</v>
      </c>
      <c r="B117">
        <v>800195900</v>
      </c>
      <c r="C117" s="9" t="s">
        <v>1104</v>
      </c>
      <c r="F117" s="5">
        <v>99.17</v>
      </c>
      <c r="G117" t="s">
        <v>14</v>
      </c>
      <c r="H117" s="8">
        <f t="shared" si="6"/>
        <v>1</v>
      </c>
      <c r="I117">
        <f>(F117*H117)/$F$202</f>
        <v>5.9884589467498175E-4</v>
      </c>
      <c r="J117" t="str">
        <f t="shared" si="7"/>
        <v>10/11/2023</v>
      </c>
    </row>
    <row r="118" spans="1:10" x14ac:dyDescent="0.2">
      <c r="A118" s="9" t="s">
        <v>1105</v>
      </c>
      <c r="B118">
        <v>800195903</v>
      </c>
      <c r="C118" s="9" t="s">
        <v>1104</v>
      </c>
      <c r="F118" s="5">
        <v>59.96</v>
      </c>
      <c r="G118" t="s">
        <v>14</v>
      </c>
      <c r="H118" s="8">
        <f t="shared" si="6"/>
        <v>1</v>
      </c>
      <c r="I118">
        <f>(F118*H118)/$F$202</f>
        <v>3.6207320605739546E-4</v>
      </c>
      <c r="J118" t="str">
        <f t="shared" si="7"/>
        <v>10/11/2023</v>
      </c>
    </row>
    <row r="119" spans="1:10" x14ac:dyDescent="0.2">
      <c r="A119" s="9" t="s">
        <v>1105</v>
      </c>
      <c r="B119">
        <v>800196856</v>
      </c>
      <c r="C119" s="9" t="s">
        <v>1104</v>
      </c>
      <c r="F119" s="5">
        <v>76.62</v>
      </c>
      <c r="G119" t="s">
        <v>14</v>
      </c>
      <c r="H119" s="8">
        <f t="shared" si="6"/>
        <v>1</v>
      </c>
      <c r="I119">
        <f>(F119*H119)/$F$202</f>
        <v>4.6267593475846633E-4</v>
      </c>
      <c r="J119" t="str">
        <f t="shared" si="7"/>
        <v>10/11/2023</v>
      </c>
    </row>
    <row r="120" spans="1:10" x14ac:dyDescent="0.2">
      <c r="A120" s="9" t="s">
        <v>1100</v>
      </c>
      <c r="B120">
        <v>31050946</v>
      </c>
      <c r="C120" s="9" t="s">
        <v>1113</v>
      </c>
      <c r="F120" s="5">
        <v>1504.54</v>
      </c>
      <c r="G120" t="s">
        <v>34</v>
      </c>
      <c r="H120" s="8">
        <f t="shared" si="6"/>
        <v>-4</v>
      </c>
      <c r="I120">
        <f>(F120*H120)/$F$202</f>
        <v>-3.6341135519786107E-2</v>
      </c>
      <c r="J120" t="str">
        <f t="shared" si="7"/>
        <v>04/12/2023</v>
      </c>
    </row>
    <row r="121" spans="1:10" x14ac:dyDescent="0.2">
      <c r="A121" s="9" t="s">
        <v>1100</v>
      </c>
      <c r="B121">
        <v>7001</v>
      </c>
      <c r="C121" s="9" t="s">
        <v>1113</v>
      </c>
      <c r="F121" s="5">
        <v>141.82</v>
      </c>
      <c r="G121" t="s">
        <v>489</v>
      </c>
      <c r="H121" s="8">
        <f t="shared" si="6"/>
        <v>-4</v>
      </c>
      <c r="I121">
        <f>(F121*H121)/$F$202</f>
        <v>-3.4255651823255381E-3</v>
      </c>
      <c r="J121" t="str">
        <f t="shared" si="7"/>
        <v>04/12/2023</v>
      </c>
    </row>
    <row r="122" spans="1:10" x14ac:dyDescent="0.2">
      <c r="A122" s="9" t="s">
        <v>1100</v>
      </c>
      <c r="B122">
        <v>2825</v>
      </c>
      <c r="C122" s="9" t="s">
        <v>1100</v>
      </c>
      <c r="F122" s="5">
        <v>255.5</v>
      </c>
      <c r="G122" t="s">
        <v>57</v>
      </c>
      <c r="H122" s="8">
        <f t="shared" si="6"/>
        <v>0</v>
      </c>
      <c r="I122">
        <f>(F122*H122)/$F$202</f>
        <v>0</v>
      </c>
      <c r="J122" t="str">
        <f t="shared" si="7"/>
        <v>30/11/2023</v>
      </c>
    </row>
    <row r="123" spans="1:10" x14ac:dyDescent="0.2">
      <c r="A123" s="9" t="s">
        <v>1100</v>
      </c>
      <c r="B123">
        <v>2826</v>
      </c>
      <c r="C123" s="9" t="s">
        <v>1100</v>
      </c>
      <c r="F123" s="5">
        <v>9839</v>
      </c>
      <c r="G123" t="s">
        <v>57</v>
      </c>
      <c r="H123" s="8">
        <f t="shared" si="6"/>
        <v>0</v>
      </c>
      <c r="I123">
        <f>(F123*H123)/$F$202</f>
        <v>0</v>
      </c>
      <c r="J123" t="str">
        <f t="shared" si="7"/>
        <v>30/11/2023</v>
      </c>
    </row>
    <row r="124" spans="1:10" x14ac:dyDescent="0.2">
      <c r="A124" s="9" t="s">
        <v>1106</v>
      </c>
      <c r="B124">
        <v>220230014157100</v>
      </c>
      <c r="C124" s="9" t="s">
        <v>1109</v>
      </c>
      <c r="F124" s="5">
        <v>4763</v>
      </c>
      <c r="G124" t="s">
        <v>54</v>
      </c>
      <c r="H124" s="8">
        <f t="shared" si="6"/>
        <v>-4</v>
      </c>
      <c r="I124">
        <f>(F124*H124)/$F$202</f>
        <v>-0.11504701003678282</v>
      </c>
      <c r="J124" t="str">
        <f t="shared" si="7"/>
        <v>16/11/2023</v>
      </c>
    </row>
    <row r="125" spans="1:10" x14ac:dyDescent="0.2">
      <c r="A125" s="9" t="s">
        <v>1106</v>
      </c>
      <c r="B125">
        <v>220230014157200</v>
      </c>
      <c r="C125" s="9" t="s">
        <v>1109</v>
      </c>
      <c r="F125" s="5">
        <v>3992</v>
      </c>
      <c r="G125" t="s">
        <v>54</v>
      </c>
      <c r="H125" s="8">
        <f t="shared" si="6"/>
        <v>-4</v>
      </c>
      <c r="I125">
        <f>(F125*H125)/$F$202</f>
        <v>-9.6424031926692633E-2</v>
      </c>
      <c r="J125" t="str">
        <f t="shared" si="7"/>
        <v>16/11/2023</v>
      </c>
    </row>
    <row r="126" spans="1:10" x14ac:dyDescent="0.2">
      <c r="A126" s="9" t="s">
        <v>1106</v>
      </c>
      <c r="B126">
        <v>220230014157300</v>
      </c>
      <c r="C126" s="9" t="s">
        <v>1109</v>
      </c>
      <c r="F126" s="5">
        <v>4703</v>
      </c>
      <c r="G126" t="s">
        <v>54</v>
      </c>
      <c r="H126" s="8">
        <f t="shared" si="6"/>
        <v>-4</v>
      </c>
      <c r="I126">
        <f>(F126*H126)/$F$202</f>
        <v>-0.11359775103988864</v>
      </c>
      <c r="J126" t="str">
        <f t="shared" si="7"/>
        <v>16/11/2023</v>
      </c>
    </row>
    <row r="127" spans="1:10" x14ac:dyDescent="0.2">
      <c r="A127" s="9" t="s">
        <v>1106</v>
      </c>
      <c r="B127">
        <v>220230014157400</v>
      </c>
      <c r="C127" s="9" t="s">
        <v>1109</v>
      </c>
      <c r="F127" s="5">
        <v>55</v>
      </c>
      <c r="G127" t="s">
        <v>54</v>
      </c>
      <c r="H127" s="8">
        <f t="shared" si="6"/>
        <v>-4</v>
      </c>
      <c r="I127">
        <f>(F127*H127)/$F$202</f>
        <v>-1.3284874138196632E-3</v>
      </c>
      <c r="J127" t="str">
        <f t="shared" si="7"/>
        <v>16/11/2023</v>
      </c>
    </row>
    <row r="128" spans="1:10" x14ac:dyDescent="0.2">
      <c r="A128" s="9" t="s">
        <v>1106</v>
      </c>
      <c r="B128">
        <v>220230014157500</v>
      </c>
      <c r="C128" s="9" t="s">
        <v>1109</v>
      </c>
      <c r="F128" s="5">
        <v>1323</v>
      </c>
      <c r="G128" t="s">
        <v>54</v>
      </c>
      <c r="H128" s="8">
        <f t="shared" si="6"/>
        <v>-4</v>
      </c>
      <c r="I128">
        <f>(F128*H128)/$F$202</f>
        <v>-3.1956160881516621E-2</v>
      </c>
      <c r="J128" t="str">
        <f t="shared" si="7"/>
        <v>16/11/2023</v>
      </c>
    </row>
    <row r="129" spans="1:10" x14ac:dyDescent="0.2">
      <c r="A129" s="9" t="s">
        <v>1106</v>
      </c>
      <c r="B129">
        <v>220230014157600</v>
      </c>
      <c r="C129" s="9" t="s">
        <v>1109</v>
      </c>
      <c r="F129" s="5">
        <v>358</v>
      </c>
      <c r="G129" t="s">
        <v>54</v>
      </c>
      <c r="H129" s="8">
        <f t="shared" si="6"/>
        <v>-4</v>
      </c>
      <c r="I129">
        <f>(F129*H129)/$F$202</f>
        <v>-8.6472453481352615E-3</v>
      </c>
      <c r="J129" t="str">
        <f t="shared" si="7"/>
        <v>16/11/2023</v>
      </c>
    </row>
    <row r="130" spans="1:10" x14ac:dyDescent="0.2">
      <c r="A130" s="9" t="s">
        <v>1106</v>
      </c>
      <c r="B130">
        <v>220230014157700</v>
      </c>
      <c r="C130" s="9" t="s">
        <v>1109</v>
      </c>
      <c r="F130" s="5">
        <v>58</v>
      </c>
      <c r="G130" t="s">
        <v>54</v>
      </c>
      <c r="H130" s="8">
        <f t="shared" si="6"/>
        <v>-4</v>
      </c>
      <c r="I130">
        <f>(F130*H130)/$F$202</f>
        <v>-1.400950363664372E-3</v>
      </c>
      <c r="J130" t="str">
        <f t="shared" si="7"/>
        <v>16/11/2023</v>
      </c>
    </row>
    <row r="131" spans="1:10" x14ac:dyDescent="0.2">
      <c r="A131" s="9" t="s">
        <v>1106</v>
      </c>
      <c r="B131">
        <v>220230014157800</v>
      </c>
      <c r="C131" s="9" t="s">
        <v>1109</v>
      </c>
      <c r="F131" s="5">
        <v>57</v>
      </c>
      <c r="G131" t="s">
        <v>54</v>
      </c>
      <c r="H131" s="8">
        <f t="shared" si="6"/>
        <v>-4</v>
      </c>
      <c r="I131">
        <f>(F131*H131)/$F$202</f>
        <v>-1.3767960470494689E-3</v>
      </c>
      <c r="J131" t="str">
        <f t="shared" si="7"/>
        <v>16/11/2023</v>
      </c>
    </row>
    <row r="132" spans="1:10" x14ac:dyDescent="0.2">
      <c r="A132" s="9" t="s">
        <v>1106</v>
      </c>
      <c r="B132">
        <v>220230014157900</v>
      </c>
      <c r="C132" s="9" t="s">
        <v>1109</v>
      </c>
      <c r="F132" s="5">
        <v>57</v>
      </c>
      <c r="G132" t="s">
        <v>54</v>
      </c>
      <c r="H132" s="8">
        <f t="shared" si="6"/>
        <v>-4</v>
      </c>
      <c r="I132">
        <f>(F132*H132)/$F$202</f>
        <v>-1.3767960470494689E-3</v>
      </c>
      <c r="J132" t="str">
        <f t="shared" si="7"/>
        <v>16/11/2023</v>
      </c>
    </row>
    <row r="133" spans="1:10" x14ac:dyDescent="0.2">
      <c r="A133" s="9" t="s">
        <v>1106</v>
      </c>
      <c r="B133">
        <v>220230014158000</v>
      </c>
      <c r="C133" s="9" t="s">
        <v>1109</v>
      </c>
      <c r="F133" s="5">
        <v>57</v>
      </c>
      <c r="G133" t="s">
        <v>54</v>
      </c>
      <c r="H133" s="8">
        <f t="shared" si="6"/>
        <v>-4</v>
      </c>
      <c r="I133">
        <f>(F133*H133)/$F$202</f>
        <v>-1.3767960470494689E-3</v>
      </c>
      <c r="J133" t="str">
        <f t="shared" si="7"/>
        <v>16/11/2023</v>
      </c>
    </row>
    <row r="134" spans="1:10" x14ac:dyDescent="0.2">
      <c r="A134" s="9" t="s">
        <v>1106</v>
      </c>
      <c r="B134">
        <v>220230014158100</v>
      </c>
      <c r="C134" s="9" t="s">
        <v>1109</v>
      </c>
      <c r="F134" s="5">
        <v>57</v>
      </c>
      <c r="G134" t="s">
        <v>54</v>
      </c>
      <c r="H134" s="8">
        <f t="shared" si="6"/>
        <v>-4</v>
      </c>
      <c r="I134">
        <f>(F134*H134)/$F$202</f>
        <v>-1.3767960470494689E-3</v>
      </c>
      <c r="J134" t="str">
        <f t="shared" si="7"/>
        <v>16/11/2023</v>
      </c>
    </row>
    <row r="135" spans="1:10" x14ac:dyDescent="0.2">
      <c r="A135" s="9" t="s">
        <v>1106</v>
      </c>
      <c r="B135">
        <v>220230014158200</v>
      </c>
      <c r="C135" s="9" t="s">
        <v>1109</v>
      </c>
      <c r="F135" s="5">
        <v>55</v>
      </c>
      <c r="G135" t="s">
        <v>54</v>
      </c>
      <c r="H135" s="8">
        <f t="shared" si="6"/>
        <v>-4</v>
      </c>
      <c r="I135">
        <f>(F135*H135)/$F$202</f>
        <v>-1.3284874138196632E-3</v>
      </c>
      <c r="J135" t="str">
        <f t="shared" si="7"/>
        <v>16/11/2023</v>
      </c>
    </row>
    <row r="136" spans="1:10" x14ac:dyDescent="0.2">
      <c r="A136" s="9" t="s">
        <v>1106</v>
      </c>
      <c r="B136">
        <v>220230014158300</v>
      </c>
      <c r="C136" s="9" t="s">
        <v>1109</v>
      </c>
      <c r="F136" s="5">
        <v>129</v>
      </c>
      <c r="G136" t="s">
        <v>54</v>
      </c>
      <c r="H136" s="8">
        <f t="shared" si="6"/>
        <v>-4</v>
      </c>
      <c r="I136">
        <f>(F136*H136)/$F$202</f>
        <v>-3.1159068433224825E-3</v>
      </c>
      <c r="J136" t="str">
        <f t="shared" si="7"/>
        <v>16/11/2023</v>
      </c>
    </row>
    <row r="137" spans="1:10" x14ac:dyDescent="0.2">
      <c r="A137" s="9" t="s">
        <v>1106</v>
      </c>
      <c r="B137">
        <v>220230014158400</v>
      </c>
      <c r="C137" s="9" t="s">
        <v>1109</v>
      </c>
      <c r="F137" s="5">
        <v>72</v>
      </c>
      <c r="G137" t="s">
        <v>54</v>
      </c>
      <c r="H137" s="8">
        <f t="shared" si="6"/>
        <v>-4</v>
      </c>
      <c r="I137">
        <f>(F137*H137)/$F$202</f>
        <v>-1.7391107962730135E-3</v>
      </c>
      <c r="J137" t="str">
        <f t="shared" si="7"/>
        <v>16/11/2023</v>
      </c>
    </row>
    <row r="138" spans="1:10" x14ac:dyDescent="0.2">
      <c r="A138" s="9" t="s">
        <v>1106</v>
      </c>
      <c r="B138">
        <v>220230014158500</v>
      </c>
      <c r="C138" s="9" t="s">
        <v>1109</v>
      </c>
      <c r="F138" s="5">
        <v>58</v>
      </c>
      <c r="G138" t="s">
        <v>54</v>
      </c>
      <c r="H138" s="8">
        <f t="shared" si="6"/>
        <v>-4</v>
      </c>
      <c r="I138">
        <f>(F138*H138)/$F$202</f>
        <v>-1.400950363664372E-3</v>
      </c>
      <c r="J138" t="str">
        <f t="shared" si="7"/>
        <v>16/11/2023</v>
      </c>
    </row>
    <row r="139" spans="1:10" x14ac:dyDescent="0.2">
      <c r="A139" s="9" t="s">
        <v>1106</v>
      </c>
      <c r="B139">
        <v>220230014158600</v>
      </c>
      <c r="C139" s="9" t="s">
        <v>1109</v>
      </c>
      <c r="F139" s="5">
        <v>55</v>
      </c>
      <c r="G139" t="s">
        <v>54</v>
      </c>
      <c r="H139" s="8">
        <f t="shared" si="6"/>
        <v>-4</v>
      </c>
      <c r="I139">
        <f>(F139*H139)/$F$202</f>
        <v>-1.3284874138196632E-3</v>
      </c>
      <c r="J139" t="str">
        <f t="shared" si="7"/>
        <v>16/11/2023</v>
      </c>
    </row>
    <row r="140" spans="1:10" x14ac:dyDescent="0.2">
      <c r="A140" s="9" t="s">
        <v>1106</v>
      </c>
      <c r="B140">
        <v>220230014158700</v>
      </c>
      <c r="C140" s="9" t="s">
        <v>1109</v>
      </c>
      <c r="F140" s="5">
        <v>61</v>
      </c>
      <c r="G140" t="s">
        <v>54</v>
      </c>
      <c r="H140" s="8">
        <f t="shared" si="6"/>
        <v>-4</v>
      </c>
      <c r="I140">
        <f>(F140*H140)/$F$202</f>
        <v>-1.4734133135090809E-3</v>
      </c>
      <c r="J140" t="str">
        <f t="shared" si="7"/>
        <v>16/11/2023</v>
      </c>
    </row>
    <row r="141" spans="1:10" x14ac:dyDescent="0.2">
      <c r="A141" s="9" t="s">
        <v>1106</v>
      </c>
      <c r="B141">
        <v>220230014158800</v>
      </c>
      <c r="C141" s="9" t="s">
        <v>1109</v>
      </c>
      <c r="F141" s="5">
        <v>72</v>
      </c>
      <c r="G141" t="s">
        <v>54</v>
      </c>
      <c r="H141" s="8">
        <f t="shared" si="6"/>
        <v>-4</v>
      </c>
      <c r="I141">
        <f>(F141*H141)/$F$202</f>
        <v>-1.7391107962730135E-3</v>
      </c>
      <c r="J141" t="str">
        <f t="shared" si="7"/>
        <v>16/11/2023</v>
      </c>
    </row>
    <row r="142" spans="1:10" x14ac:dyDescent="0.2">
      <c r="A142" s="9" t="s">
        <v>1106</v>
      </c>
      <c r="B142">
        <v>220230014158900</v>
      </c>
      <c r="C142" s="9" t="s">
        <v>1109</v>
      </c>
      <c r="F142" s="5">
        <v>1140</v>
      </c>
      <c r="G142" t="s">
        <v>54</v>
      </c>
      <c r="H142" s="8">
        <f t="shared" si="6"/>
        <v>-4</v>
      </c>
      <c r="I142">
        <f>(F142*H142)/$F$202</f>
        <v>-2.7535920940989379E-2</v>
      </c>
      <c r="J142" t="str">
        <f t="shared" si="7"/>
        <v>16/11/2023</v>
      </c>
    </row>
    <row r="143" spans="1:10" x14ac:dyDescent="0.2">
      <c r="A143" s="9" t="s">
        <v>1107</v>
      </c>
      <c r="B143">
        <v>158</v>
      </c>
      <c r="C143" s="9" t="s">
        <v>1101</v>
      </c>
      <c r="F143" s="5">
        <v>3172</v>
      </c>
      <c r="G143" t="s">
        <v>84</v>
      </c>
      <c r="H143" s="8">
        <f t="shared" si="6"/>
        <v>1</v>
      </c>
      <c r="I143">
        <f>(F143*H143)/$F$202</f>
        <v>1.9154373075618052E-2</v>
      </c>
      <c r="J143" t="str">
        <f t="shared" si="7"/>
        <v>23/11/2023</v>
      </c>
    </row>
    <row r="144" spans="1:10" x14ac:dyDescent="0.2">
      <c r="A144" s="9" t="s">
        <v>1100</v>
      </c>
      <c r="B144">
        <v>900040207</v>
      </c>
      <c r="C144" s="9" t="s">
        <v>1100</v>
      </c>
      <c r="F144" s="5">
        <v>1.5</v>
      </c>
      <c r="G144" t="s">
        <v>51</v>
      </c>
      <c r="H144" s="8">
        <f t="shared" si="6"/>
        <v>0</v>
      </c>
      <c r="I144">
        <f>(F144*H144)/$F$202</f>
        <v>0</v>
      </c>
      <c r="J144" t="str">
        <f t="shared" si="7"/>
        <v>30/11/2023</v>
      </c>
    </row>
    <row r="145" spans="1:10" x14ac:dyDescent="0.2">
      <c r="A145" s="9" t="s">
        <v>1100</v>
      </c>
      <c r="B145">
        <v>2041230001831</v>
      </c>
      <c r="C145" s="9" t="s">
        <v>1113</v>
      </c>
      <c r="F145" s="5">
        <v>107.7</v>
      </c>
      <c r="G145" t="s">
        <v>47</v>
      </c>
      <c r="H145" s="8">
        <f t="shared" si="6"/>
        <v>-4</v>
      </c>
      <c r="I145">
        <f>(F145*H145)/$F$202</f>
        <v>-2.6014198994250494E-3</v>
      </c>
      <c r="J145" t="str">
        <f t="shared" si="7"/>
        <v>04/12/2023</v>
      </c>
    </row>
    <row r="146" spans="1:10" x14ac:dyDescent="0.2">
      <c r="A146" s="9" t="s">
        <v>1100</v>
      </c>
      <c r="B146">
        <v>2041230001868</v>
      </c>
      <c r="C146" s="9" t="s">
        <v>1113</v>
      </c>
      <c r="F146" s="5">
        <v>161.58000000000001</v>
      </c>
      <c r="G146" t="s">
        <v>47</v>
      </c>
      <c r="H146" s="8">
        <f t="shared" si="6"/>
        <v>-4</v>
      </c>
      <c r="I146">
        <f>(F146*H146)/$F$202</f>
        <v>-3.9028544786360213E-3</v>
      </c>
      <c r="J146" t="str">
        <f t="shared" si="7"/>
        <v>04/12/2023</v>
      </c>
    </row>
    <row r="147" spans="1:10" x14ac:dyDescent="0.2">
      <c r="A147" s="9" t="s">
        <v>1100</v>
      </c>
      <c r="B147">
        <v>2041230001912</v>
      </c>
      <c r="C147" s="9" t="s">
        <v>1113</v>
      </c>
      <c r="F147" s="5">
        <v>224.22</v>
      </c>
      <c r="G147" t="s">
        <v>47</v>
      </c>
      <c r="H147" s="8">
        <f t="shared" si="6"/>
        <v>-4</v>
      </c>
      <c r="I147">
        <f>(F147*H147)/$F$202</f>
        <v>-5.4158808713935429E-3</v>
      </c>
      <c r="J147" t="str">
        <f t="shared" si="7"/>
        <v>04/12/2023</v>
      </c>
    </row>
    <row r="148" spans="1:10" x14ac:dyDescent="0.2">
      <c r="A148" s="9" t="s">
        <v>1100</v>
      </c>
      <c r="B148">
        <v>2041230001927</v>
      </c>
      <c r="C148" s="9" t="s">
        <v>1113</v>
      </c>
      <c r="F148" s="5">
        <v>66.040000000000006</v>
      </c>
      <c r="G148" t="s">
        <v>47</v>
      </c>
      <c r="H148" s="8">
        <f t="shared" si="6"/>
        <v>-4</v>
      </c>
      <c r="I148">
        <f>(F148*H148)/$F$202</f>
        <v>-1.595151069248192E-3</v>
      </c>
      <c r="J148" t="str">
        <f t="shared" si="7"/>
        <v>04/12/2023</v>
      </c>
    </row>
    <row r="149" spans="1:10" x14ac:dyDescent="0.2">
      <c r="A149" s="9" t="s">
        <v>1100</v>
      </c>
      <c r="B149">
        <v>2041230001954</v>
      </c>
      <c r="C149" s="9" t="s">
        <v>1113</v>
      </c>
      <c r="F149" s="5">
        <v>104.14</v>
      </c>
      <c r="G149" t="s">
        <v>47</v>
      </c>
      <c r="H149" s="8">
        <f t="shared" si="6"/>
        <v>-4</v>
      </c>
      <c r="I149">
        <f>(F149*H149)/$F$202</f>
        <v>-2.5154305322759949E-3</v>
      </c>
      <c r="J149" t="str">
        <f t="shared" si="7"/>
        <v>04/12/2023</v>
      </c>
    </row>
    <row r="150" spans="1:10" x14ac:dyDescent="0.2">
      <c r="A150" s="9" t="s">
        <v>1100</v>
      </c>
      <c r="B150">
        <v>2023014800639</v>
      </c>
      <c r="C150" s="9" t="s">
        <v>1113</v>
      </c>
      <c r="F150" s="5">
        <v>3055.56</v>
      </c>
      <c r="G150" t="s">
        <v>42</v>
      </c>
      <c r="H150" s="8">
        <f t="shared" si="6"/>
        <v>-4</v>
      </c>
      <c r="I150">
        <f>(F150*H150)/$F$202</f>
        <v>-7.3804963675832905E-2</v>
      </c>
      <c r="J150" t="str">
        <f t="shared" si="7"/>
        <v>04/12/2023</v>
      </c>
    </row>
    <row r="151" spans="1:10" x14ac:dyDescent="0.2">
      <c r="A151" s="9" t="s">
        <v>1100</v>
      </c>
      <c r="B151">
        <v>438</v>
      </c>
      <c r="C151" s="9" t="s">
        <v>1113</v>
      </c>
      <c r="F151" s="5">
        <v>1365</v>
      </c>
      <c r="G151" t="s">
        <v>21</v>
      </c>
      <c r="H151" s="8">
        <f t="shared" si="6"/>
        <v>-4</v>
      </c>
      <c r="I151">
        <f>(F151*H151)/$F$202</f>
        <v>-3.2970642179342549E-2</v>
      </c>
      <c r="J151" t="str">
        <f t="shared" si="7"/>
        <v>04/12/2023</v>
      </c>
    </row>
    <row r="152" spans="1:10" x14ac:dyDescent="0.2">
      <c r="A152" s="9" t="s">
        <v>1100</v>
      </c>
      <c r="B152">
        <v>441</v>
      </c>
      <c r="C152" s="9" t="s">
        <v>1113</v>
      </c>
      <c r="F152" s="5">
        <v>7245</v>
      </c>
      <c r="G152" t="s">
        <v>21</v>
      </c>
      <c r="H152" s="8">
        <f t="shared" si="6"/>
        <v>-4</v>
      </c>
      <c r="I152">
        <f>(F152*H152)/$F$202</f>
        <v>-0.17499802387497199</v>
      </c>
      <c r="J152" t="str">
        <f t="shared" si="7"/>
        <v>04/12/2023</v>
      </c>
    </row>
    <row r="153" spans="1:10" x14ac:dyDescent="0.2">
      <c r="A153" s="9" t="s">
        <v>1100</v>
      </c>
      <c r="B153">
        <v>7488247</v>
      </c>
      <c r="C153" s="9" t="s">
        <v>1100</v>
      </c>
      <c r="F153" s="5">
        <v>7.5</v>
      </c>
      <c r="G153" t="s">
        <v>16</v>
      </c>
      <c r="H153" s="8">
        <f t="shared" si="6"/>
        <v>0</v>
      </c>
      <c r="I153">
        <f>(F153*H153)/$F$202</f>
        <v>0</v>
      </c>
      <c r="J153" t="str">
        <f t="shared" si="7"/>
        <v>30/11/2023</v>
      </c>
    </row>
    <row r="154" spans="1:10" x14ac:dyDescent="0.2">
      <c r="A154" s="9" t="s">
        <v>1100</v>
      </c>
      <c r="B154">
        <v>230233618</v>
      </c>
      <c r="C154" s="9" t="s">
        <v>1100</v>
      </c>
      <c r="F154" s="5">
        <v>85</v>
      </c>
      <c r="G154" t="s">
        <v>43</v>
      </c>
      <c r="H154" s="8">
        <f t="shared" si="6"/>
        <v>0</v>
      </c>
      <c r="I154">
        <f>(F154*H154)/$F$202</f>
        <v>0</v>
      </c>
      <c r="J154" t="str">
        <f t="shared" si="7"/>
        <v>30/11/2023</v>
      </c>
    </row>
    <row r="155" spans="1:10" x14ac:dyDescent="0.2">
      <c r="A155" s="9" t="s">
        <v>1100</v>
      </c>
      <c r="B155">
        <v>277</v>
      </c>
      <c r="C155" s="9" t="s">
        <v>1113</v>
      </c>
      <c r="F155" s="5">
        <v>1617.21</v>
      </c>
      <c r="G155" t="s">
        <v>25</v>
      </c>
      <c r="H155" s="8">
        <f t="shared" si="6"/>
        <v>-4</v>
      </c>
      <c r="I155">
        <f>(F155*H155)/$F$202</f>
        <v>-3.9062602372787227E-2</v>
      </c>
      <c r="J155" t="str">
        <f t="shared" si="7"/>
        <v>04/12/2023</v>
      </c>
    </row>
    <row r="156" spans="1:10" x14ac:dyDescent="0.2">
      <c r="A156" s="9" t="s">
        <v>1108</v>
      </c>
      <c r="B156">
        <v>493</v>
      </c>
      <c r="C156" s="9" t="s">
        <v>1074</v>
      </c>
      <c r="F156" s="5">
        <v>3884</v>
      </c>
      <c r="G156" t="s">
        <v>13</v>
      </c>
      <c r="H156" s="8">
        <f t="shared" si="6"/>
        <v>-1</v>
      </c>
      <c r="I156">
        <f>(F156*H156)/$F$202</f>
        <v>-2.345384143307078E-2</v>
      </c>
      <c r="J156" t="str">
        <f t="shared" si="7"/>
        <v>07/11/2023</v>
      </c>
    </row>
    <row r="157" spans="1:10" x14ac:dyDescent="0.2">
      <c r="A157" s="9" t="s">
        <v>1100</v>
      </c>
      <c r="B157">
        <v>40182</v>
      </c>
      <c r="C157" s="9" t="s">
        <v>1113</v>
      </c>
      <c r="F157" s="5">
        <v>50</v>
      </c>
      <c r="G157" t="s">
        <v>93</v>
      </c>
      <c r="H157" s="8">
        <f t="shared" si="6"/>
        <v>-4</v>
      </c>
      <c r="I157">
        <f>(F157*H157)/$F$202</f>
        <v>-1.2077158307451483E-3</v>
      </c>
      <c r="J157" t="str">
        <f t="shared" si="7"/>
        <v>04/12/2023</v>
      </c>
    </row>
    <row r="158" spans="1:10" x14ac:dyDescent="0.2">
      <c r="A158" s="9" t="s">
        <v>1100</v>
      </c>
      <c r="B158">
        <v>40183</v>
      </c>
      <c r="C158" s="9" t="s">
        <v>1113</v>
      </c>
      <c r="F158" s="5">
        <v>75.2</v>
      </c>
      <c r="G158" t="s">
        <v>93</v>
      </c>
      <c r="H158" s="8">
        <f t="shared" si="6"/>
        <v>-4</v>
      </c>
      <c r="I158">
        <f>(F158*H158)/$F$202</f>
        <v>-1.816404609440703E-3</v>
      </c>
      <c r="J158" t="str">
        <f t="shared" si="7"/>
        <v>04/12/2023</v>
      </c>
    </row>
    <row r="159" spans="1:10" x14ac:dyDescent="0.2">
      <c r="A159" s="9" t="s">
        <v>1100</v>
      </c>
      <c r="B159">
        <v>40184</v>
      </c>
      <c r="C159" s="9" t="s">
        <v>1113</v>
      </c>
      <c r="F159" s="5">
        <v>50</v>
      </c>
      <c r="G159" t="s">
        <v>93</v>
      </c>
      <c r="H159" s="8">
        <f t="shared" si="6"/>
        <v>-4</v>
      </c>
      <c r="I159">
        <f>(F159*H159)/$F$202</f>
        <v>-1.2077158307451483E-3</v>
      </c>
      <c r="J159" t="str">
        <f t="shared" si="7"/>
        <v>04/12/2023</v>
      </c>
    </row>
    <row r="160" spans="1:10" x14ac:dyDescent="0.2">
      <c r="A160" s="9" t="s">
        <v>1100</v>
      </c>
      <c r="B160">
        <v>40185</v>
      </c>
      <c r="C160" s="9" t="s">
        <v>1113</v>
      </c>
      <c r="F160" s="5">
        <v>86</v>
      </c>
      <c r="G160" t="s">
        <v>93</v>
      </c>
      <c r="H160" s="8">
        <f t="shared" si="6"/>
        <v>-4</v>
      </c>
      <c r="I160">
        <f>(F160*H160)/$F$202</f>
        <v>-2.0772712288816548E-3</v>
      </c>
      <c r="J160" t="str">
        <f t="shared" si="7"/>
        <v>04/12/2023</v>
      </c>
    </row>
    <row r="161" spans="1:10" x14ac:dyDescent="0.2">
      <c r="A161" s="9" t="s">
        <v>1100</v>
      </c>
      <c r="B161">
        <v>40186</v>
      </c>
      <c r="C161" s="9" t="s">
        <v>1113</v>
      </c>
      <c r="F161" s="5">
        <v>68</v>
      </c>
      <c r="G161" t="s">
        <v>93</v>
      </c>
      <c r="H161" s="8">
        <f t="shared" ref="H161:H201" si="8">A161-C161</f>
        <v>-4</v>
      </c>
      <c r="I161">
        <f>(F161*H161)/$F$202</f>
        <v>-1.6424935298134016E-3</v>
      </c>
      <c r="J161" t="str">
        <f t="shared" si="7"/>
        <v>04/12/2023</v>
      </c>
    </row>
    <row r="162" spans="1:10" x14ac:dyDescent="0.2">
      <c r="A162" s="9" t="s">
        <v>1100</v>
      </c>
      <c r="B162">
        <v>40187</v>
      </c>
      <c r="C162" s="9" t="s">
        <v>1113</v>
      </c>
      <c r="F162" s="5">
        <v>50</v>
      </c>
      <c r="G162" t="s">
        <v>93</v>
      </c>
      <c r="H162" s="8">
        <f t="shared" si="8"/>
        <v>-4</v>
      </c>
      <c r="I162">
        <f>(F162*H162)/$F$202</f>
        <v>-1.2077158307451483E-3</v>
      </c>
      <c r="J162" t="str">
        <f t="shared" ref="J162:J203" si="9">+LEFT(C162,10)</f>
        <v>04/12/2023</v>
      </c>
    </row>
    <row r="163" spans="1:10" x14ac:dyDescent="0.2">
      <c r="A163" s="9" t="s">
        <v>1100</v>
      </c>
      <c r="B163">
        <v>40188</v>
      </c>
      <c r="C163" s="9" t="s">
        <v>1113</v>
      </c>
      <c r="F163" s="5">
        <v>50</v>
      </c>
      <c r="G163" t="s">
        <v>93</v>
      </c>
      <c r="H163" s="8">
        <f t="shared" si="8"/>
        <v>-4</v>
      </c>
      <c r="I163">
        <f>(F163*H163)/$F$202</f>
        <v>-1.2077158307451483E-3</v>
      </c>
      <c r="J163" t="str">
        <f t="shared" si="9"/>
        <v>04/12/2023</v>
      </c>
    </row>
    <row r="164" spans="1:10" x14ac:dyDescent="0.2">
      <c r="A164" s="9" t="s">
        <v>1100</v>
      </c>
      <c r="B164">
        <v>42107</v>
      </c>
      <c r="C164" s="9" t="s">
        <v>1113</v>
      </c>
      <c r="F164" s="5">
        <v>206</v>
      </c>
      <c r="G164" t="s">
        <v>93</v>
      </c>
      <c r="H164" s="8">
        <f t="shared" si="8"/>
        <v>-4</v>
      </c>
      <c r="I164">
        <f>(F164*H164)/$F$202</f>
        <v>-4.9757892226700105E-3</v>
      </c>
      <c r="J164" t="str">
        <f t="shared" si="9"/>
        <v>04/12/2023</v>
      </c>
    </row>
    <row r="165" spans="1:10" x14ac:dyDescent="0.2">
      <c r="A165" s="9" t="s">
        <v>1100</v>
      </c>
      <c r="B165">
        <v>42108</v>
      </c>
      <c r="C165" s="9" t="s">
        <v>1113</v>
      </c>
      <c r="F165" s="5">
        <v>67.680000000000007</v>
      </c>
      <c r="G165" t="s">
        <v>93</v>
      </c>
      <c r="H165" s="8">
        <f t="shared" si="8"/>
        <v>-4</v>
      </c>
      <c r="I165">
        <f>(F165*H165)/$F$202</f>
        <v>-1.6347641484966329E-3</v>
      </c>
      <c r="J165" t="str">
        <f t="shared" si="9"/>
        <v>04/12/2023</v>
      </c>
    </row>
    <row r="166" spans="1:10" x14ac:dyDescent="0.2">
      <c r="A166" s="9" t="s">
        <v>1107</v>
      </c>
      <c r="B166">
        <v>53</v>
      </c>
      <c r="C166" s="9" t="s">
        <v>1101</v>
      </c>
      <c r="F166" s="5">
        <v>418.08</v>
      </c>
      <c r="G166" t="s">
        <v>109</v>
      </c>
      <c r="H166" s="8">
        <f t="shared" si="8"/>
        <v>1</v>
      </c>
      <c r="I166">
        <f>(F166*H166)/$F$202</f>
        <v>2.524609172589658E-3</v>
      </c>
      <c r="J166" t="str">
        <f t="shared" si="9"/>
        <v>23/11/2023</v>
      </c>
    </row>
    <row r="167" spans="1:10" x14ac:dyDescent="0.2">
      <c r="A167" s="9" t="s">
        <v>1100</v>
      </c>
      <c r="B167">
        <v>236669610</v>
      </c>
      <c r="C167" s="9" t="s">
        <v>1115</v>
      </c>
      <c r="F167" s="5">
        <v>427.29</v>
      </c>
      <c r="G167" t="s">
        <v>77</v>
      </c>
      <c r="H167" s="8">
        <f t="shared" si="8"/>
        <v>-5</v>
      </c>
      <c r="I167">
        <f>(F167*H167)/$F$202</f>
        <v>-1.2901122432977362E-2</v>
      </c>
      <c r="J167" t="str">
        <f t="shared" si="9"/>
        <v>05/12/2023</v>
      </c>
    </row>
    <row r="168" spans="1:10" x14ac:dyDescent="0.2">
      <c r="A168" s="9" t="s">
        <v>1100</v>
      </c>
      <c r="B168">
        <v>236670962</v>
      </c>
      <c r="C168" s="9" t="s">
        <v>1115</v>
      </c>
      <c r="F168" s="5">
        <v>373.14</v>
      </c>
      <c r="G168" t="s">
        <v>77</v>
      </c>
      <c r="H168" s="8">
        <f t="shared" si="8"/>
        <v>-5</v>
      </c>
      <c r="I168">
        <f>(F168*H168)/$F$202</f>
        <v>-1.1266177127106114E-2</v>
      </c>
      <c r="J168" t="str">
        <f t="shared" si="9"/>
        <v>05/12/2023</v>
      </c>
    </row>
    <row r="169" spans="1:10" x14ac:dyDescent="0.2">
      <c r="A169" s="9" t="s">
        <v>1100</v>
      </c>
      <c r="B169">
        <v>236671097</v>
      </c>
      <c r="C169" s="9" t="s">
        <v>1115</v>
      </c>
      <c r="F169" s="5">
        <v>474.13</v>
      </c>
      <c r="G169" t="s">
        <v>77</v>
      </c>
      <c r="H169" s="8">
        <f t="shared" si="8"/>
        <v>-5</v>
      </c>
      <c r="I169">
        <f>(F169*H169)/$F$202</f>
        <v>-1.4315357670779929E-2</v>
      </c>
      <c r="J169" t="str">
        <f t="shared" si="9"/>
        <v>05/12/2023</v>
      </c>
    </row>
    <row r="170" spans="1:10" x14ac:dyDescent="0.2">
      <c r="A170" s="9" t="s">
        <v>1100</v>
      </c>
      <c r="B170">
        <v>2007775</v>
      </c>
      <c r="C170" s="9" t="s">
        <v>573</v>
      </c>
      <c r="F170" s="5">
        <v>192.3</v>
      </c>
      <c r="G170" t="s">
        <v>890</v>
      </c>
      <c r="H170" s="8">
        <f t="shared" si="8"/>
        <v>90</v>
      </c>
      <c r="I170">
        <f>(F170*H170)/$F$202</f>
        <v>0.10450968941353141</v>
      </c>
      <c r="J170" t="str">
        <f t="shared" si="9"/>
        <v>01/09/2023</v>
      </c>
    </row>
    <row r="171" spans="1:10" x14ac:dyDescent="0.2">
      <c r="A171" s="9" t="s">
        <v>1100</v>
      </c>
      <c r="B171">
        <v>4305</v>
      </c>
      <c r="C171" s="9" t="s">
        <v>1100</v>
      </c>
      <c r="F171" s="5">
        <v>354.9</v>
      </c>
      <c r="G171" t="s">
        <v>30</v>
      </c>
      <c r="H171" s="8">
        <f t="shared" si="8"/>
        <v>0</v>
      </c>
      <c r="I171">
        <f>(F171*H171)/$F$202</f>
        <v>0</v>
      </c>
      <c r="J171" t="str">
        <f t="shared" si="9"/>
        <v>30/11/2023</v>
      </c>
    </row>
    <row r="172" spans="1:10" x14ac:dyDescent="0.2">
      <c r="A172" s="9" t="s">
        <v>1100</v>
      </c>
      <c r="B172">
        <v>4405</v>
      </c>
      <c r="C172" s="9" t="s">
        <v>1100</v>
      </c>
      <c r="F172" s="5">
        <v>226.98</v>
      </c>
      <c r="G172" t="s">
        <v>30</v>
      </c>
      <c r="H172" s="8">
        <f t="shared" si="8"/>
        <v>0</v>
      </c>
      <c r="I172">
        <f>(F172*H172)/$F$202</f>
        <v>0</v>
      </c>
      <c r="J172" t="str">
        <f t="shared" si="9"/>
        <v>30/11/2023</v>
      </c>
    </row>
    <row r="173" spans="1:10" x14ac:dyDescent="0.2">
      <c r="A173" s="9" t="s">
        <v>1100</v>
      </c>
      <c r="B173">
        <v>4505</v>
      </c>
      <c r="C173" s="9" t="s">
        <v>1100</v>
      </c>
      <c r="F173" s="5">
        <v>122.57</v>
      </c>
      <c r="G173" t="s">
        <v>30</v>
      </c>
      <c r="H173" s="8">
        <f t="shared" si="8"/>
        <v>0</v>
      </c>
      <c r="I173">
        <f>(F173*H173)/$F$202</f>
        <v>0</v>
      </c>
      <c r="J173" t="str">
        <f t="shared" si="9"/>
        <v>30/11/2023</v>
      </c>
    </row>
    <row r="174" spans="1:10" x14ac:dyDescent="0.2">
      <c r="A174" s="9" t="s">
        <v>1100</v>
      </c>
      <c r="B174">
        <v>4605</v>
      </c>
      <c r="C174" s="9" t="s">
        <v>1100</v>
      </c>
      <c r="F174" s="5">
        <v>122.04</v>
      </c>
      <c r="G174" t="s">
        <v>30</v>
      </c>
      <c r="H174" s="8">
        <f t="shared" si="8"/>
        <v>0</v>
      </c>
      <c r="I174">
        <f>(F174*H174)/$F$202</f>
        <v>0</v>
      </c>
      <c r="J174" t="str">
        <f t="shared" si="9"/>
        <v>30/11/2023</v>
      </c>
    </row>
    <row r="175" spans="1:10" x14ac:dyDescent="0.2">
      <c r="A175" s="9" t="s">
        <v>1100</v>
      </c>
      <c r="B175">
        <v>4705</v>
      </c>
      <c r="C175" s="9" t="s">
        <v>1100</v>
      </c>
      <c r="F175" s="5">
        <v>255.49</v>
      </c>
      <c r="G175" t="s">
        <v>30</v>
      </c>
      <c r="H175" s="8">
        <f t="shared" si="8"/>
        <v>0</v>
      </c>
      <c r="I175">
        <f>(F175*H175)/$F$202</f>
        <v>0</v>
      </c>
      <c r="J175" t="str">
        <f t="shared" si="9"/>
        <v>30/11/2023</v>
      </c>
    </row>
    <row r="176" spans="1:10" x14ac:dyDescent="0.2">
      <c r="A176" s="9" t="s">
        <v>1100</v>
      </c>
      <c r="B176">
        <v>2100619583</v>
      </c>
      <c r="C176" s="9" t="s">
        <v>1113</v>
      </c>
      <c r="F176" s="5">
        <v>155.72</v>
      </c>
      <c r="G176" t="s">
        <v>44</v>
      </c>
      <c r="H176" s="8">
        <f t="shared" si="8"/>
        <v>-4</v>
      </c>
      <c r="I176">
        <f>(F176*H176)/$F$202</f>
        <v>-3.7613101832726895E-3</v>
      </c>
      <c r="J176" t="str">
        <f t="shared" si="9"/>
        <v>04/12/2023</v>
      </c>
    </row>
    <row r="177" spans="1:10" x14ac:dyDescent="0.2">
      <c r="A177" s="9" t="s">
        <v>1100</v>
      </c>
      <c r="B177">
        <v>220216748</v>
      </c>
      <c r="C177" s="9" t="s">
        <v>1100</v>
      </c>
      <c r="F177" s="5">
        <v>1274.29</v>
      </c>
      <c r="G177" t="s">
        <v>23</v>
      </c>
      <c r="H177" s="8">
        <f t="shared" si="8"/>
        <v>0</v>
      </c>
      <c r="I177">
        <f>(F177*H177)/$F$202</f>
        <v>0</v>
      </c>
      <c r="J177" t="str">
        <f t="shared" si="9"/>
        <v>30/11/2023</v>
      </c>
    </row>
    <row r="178" spans="1:10" x14ac:dyDescent="0.2">
      <c r="A178" s="9" t="s">
        <v>1100</v>
      </c>
      <c r="B178">
        <v>107</v>
      </c>
      <c r="C178" s="9" t="s">
        <v>1113</v>
      </c>
      <c r="F178" s="5">
        <v>4029.48</v>
      </c>
      <c r="G178" t="s">
        <v>102</v>
      </c>
      <c r="H178" s="8">
        <f t="shared" si="8"/>
        <v>-4</v>
      </c>
      <c r="I178">
        <f>(F178*H178)/$F$202</f>
        <v>-9.7329335713419202E-2</v>
      </c>
      <c r="J178" t="str">
        <f t="shared" si="9"/>
        <v>04/12/2023</v>
      </c>
    </row>
    <row r="179" spans="1:10" x14ac:dyDescent="0.2">
      <c r="A179" s="9" t="s">
        <v>1100</v>
      </c>
      <c r="B179">
        <v>130912023</v>
      </c>
      <c r="C179" s="9" t="s">
        <v>1113</v>
      </c>
      <c r="F179" s="5">
        <v>834.15</v>
      </c>
      <c r="G179" t="s">
        <v>35</v>
      </c>
      <c r="H179" s="8">
        <f t="shared" si="8"/>
        <v>-4</v>
      </c>
      <c r="I179">
        <f>(F179*H179)/$F$202</f>
        <v>-2.0148323204321309E-2</v>
      </c>
      <c r="J179" t="str">
        <f t="shared" si="9"/>
        <v>04/12/2023</v>
      </c>
    </row>
    <row r="180" spans="1:10" x14ac:dyDescent="0.2">
      <c r="A180" s="9" t="s">
        <v>1109</v>
      </c>
      <c r="B180">
        <v>620232181004467</v>
      </c>
      <c r="C180" s="9" t="s">
        <v>1116</v>
      </c>
      <c r="F180" s="5">
        <v>45</v>
      </c>
      <c r="G180" t="s">
        <v>95</v>
      </c>
      <c r="H180" s="8">
        <f t="shared" si="8"/>
        <v>-1</v>
      </c>
      <c r="I180">
        <f>(F180*H180)/$F$202</f>
        <v>-2.7173606191765835E-4</v>
      </c>
      <c r="J180" t="str">
        <f t="shared" si="9"/>
        <v>17/11/2023</v>
      </c>
    </row>
    <row r="181" spans="1:10" x14ac:dyDescent="0.2">
      <c r="A181" s="9" t="s">
        <v>1102</v>
      </c>
      <c r="B181">
        <v>231400</v>
      </c>
      <c r="C181" s="9" t="s">
        <v>1113</v>
      </c>
      <c r="F181" s="5">
        <v>300</v>
      </c>
      <c r="G181" t="s">
        <v>131</v>
      </c>
      <c r="H181" s="8">
        <f t="shared" si="8"/>
        <v>-5</v>
      </c>
      <c r="I181">
        <f>(F181*H181)/$F$202</f>
        <v>-9.0578687305886123E-3</v>
      </c>
      <c r="J181" t="str">
        <f t="shared" si="9"/>
        <v>04/12/2023</v>
      </c>
    </row>
    <row r="182" spans="1:10" x14ac:dyDescent="0.2">
      <c r="A182" s="9" t="s">
        <v>1110</v>
      </c>
      <c r="B182">
        <v>11302759</v>
      </c>
      <c r="C182" s="9" t="s">
        <v>1076</v>
      </c>
      <c r="F182" s="5">
        <v>975</v>
      </c>
      <c r="G182" t="s">
        <v>36</v>
      </c>
      <c r="H182" s="8">
        <f t="shared" si="8"/>
        <v>24</v>
      </c>
      <c r="I182">
        <f>(F182*H182)/$F$202</f>
        <v>0.14130275219718233</v>
      </c>
      <c r="J182" t="str">
        <f t="shared" si="9"/>
        <v>25/10/2023</v>
      </c>
    </row>
    <row r="183" spans="1:10" x14ac:dyDescent="0.2">
      <c r="A183" s="9" t="s">
        <v>1107</v>
      </c>
      <c r="B183">
        <v>11314515</v>
      </c>
      <c r="C183" s="9" t="s">
        <v>1100</v>
      </c>
      <c r="F183" s="5">
        <v>975</v>
      </c>
      <c r="G183" t="s">
        <v>36</v>
      </c>
      <c r="H183" s="8">
        <f t="shared" si="8"/>
        <v>-6</v>
      </c>
      <c r="I183">
        <f>(F183*H183)/$F$202</f>
        <v>-3.5325688049295582E-2</v>
      </c>
      <c r="J183" t="str">
        <f t="shared" si="9"/>
        <v>30/11/2023</v>
      </c>
    </row>
    <row r="184" spans="1:10" x14ac:dyDescent="0.2">
      <c r="A184" s="9" t="s">
        <v>1107</v>
      </c>
      <c r="B184">
        <v>11314515</v>
      </c>
      <c r="C184" s="9" t="s">
        <v>1100</v>
      </c>
      <c r="F184" s="5">
        <v>214.5</v>
      </c>
      <c r="G184" t="s">
        <v>36</v>
      </c>
      <c r="H184" s="8">
        <f t="shared" si="8"/>
        <v>-6</v>
      </c>
      <c r="I184">
        <f>(F184*H184)/$F$202</f>
        <v>-7.7716513708450292E-3</v>
      </c>
      <c r="J184" t="str">
        <f t="shared" si="9"/>
        <v>30/11/2023</v>
      </c>
    </row>
    <row r="185" spans="1:10" x14ac:dyDescent="0.2">
      <c r="A185" s="9" t="s">
        <v>1107</v>
      </c>
      <c r="B185">
        <v>11314515</v>
      </c>
      <c r="C185" s="9" t="s">
        <v>1100</v>
      </c>
      <c r="F185" s="5">
        <v>520.5</v>
      </c>
      <c r="G185" t="s">
        <v>36</v>
      </c>
      <c r="H185" s="8">
        <f t="shared" si="8"/>
        <v>-6</v>
      </c>
      <c r="I185">
        <f>(F185*H185)/$F$202</f>
        <v>-1.8858482697085489E-2</v>
      </c>
      <c r="J185" t="str">
        <f t="shared" si="9"/>
        <v>30/11/2023</v>
      </c>
    </row>
    <row r="186" spans="1:10" x14ac:dyDescent="0.2">
      <c r="A186" s="9" t="s">
        <v>1100</v>
      </c>
      <c r="B186">
        <v>4385269477</v>
      </c>
      <c r="C186" s="9" t="s">
        <v>1117</v>
      </c>
      <c r="F186" s="5">
        <v>7511.43</v>
      </c>
      <c r="G186" t="s">
        <v>59</v>
      </c>
      <c r="H186" s="8">
        <f t="shared" si="8"/>
        <v>-11</v>
      </c>
      <c r="I186">
        <f>(F186*H186)/$F$202</f>
        <v>-0.49894201073937167</v>
      </c>
      <c r="J186" t="str">
        <f t="shared" si="9"/>
        <v>11/12/2023</v>
      </c>
    </row>
    <row r="187" spans="1:10" x14ac:dyDescent="0.2">
      <c r="A187" s="9" t="s">
        <v>1100</v>
      </c>
      <c r="B187">
        <v>4387864058</v>
      </c>
      <c r="C187" s="9" t="s">
        <v>1089</v>
      </c>
      <c r="F187" s="5">
        <v>17382.990000000002</v>
      </c>
      <c r="G187" t="s">
        <v>59</v>
      </c>
      <c r="H187" s="8">
        <f t="shared" si="8"/>
        <v>-12</v>
      </c>
      <c r="I187">
        <f>(F187*H187)/$F$202</f>
        <v>-1.2596227325210763</v>
      </c>
      <c r="J187" t="str">
        <f t="shared" si="9"/>
        <v>12/12/2023</v>
      </c>
    </row>
    <row r="188" spans="1:10" x14ac:dyDescent="0.2">
      <c r="A188" s="9" t="s">
        <v>1100</v>
      </c>
      <c r="B188">
        <v>23160000400010</v>
      </c>
      <c r="C188" s="9" t="s">
        <v>1113</v>
      </c>
      <c r="F188" s="5">
        <v>1900.49</v>
      </c>
      <c r="G188" t="s">
        <v>65</v>
      </c>
      <c r="H188" s="8">
        <f t="shared" si="8"/>
        <v>-4</v>
      </c>
      <c r="I188">
        <f>(F188*H188)/$F$202</f>
        <v>-4.5905037183456933E-2</v>
      </c>
      <c r="J188" t="str">
        <f t="shared" si="9"/>
        <v>04/12/2023</v>
      </c>
    </row>
    <row r="189" spans="1:10" x14ac:dyDescent="0.2">
      <c r="A189" s="9" t="s">
        <v>1100</v>
      </c>
      <c r="B189">
        <v>725</v>
      </c>
      <c r="C189" s="9" t="s">
        <v>1100</v>
      </c>
      <c r="F189" s="5">
        <v>162.29</v>
      </c>
      <c r="G189" t="s">
        <v>28</v>
      </c>
      <c r="H189" s="8">
        <f t="shared" si="8"/>
        <v>0</v>
      </c>
      <c r="I189">
        <f>(F189*H189)/$F$202</f>
        <v>0</v>
      </c>
      <c r="J189" t="str">
        <f t="shared" si="9"/>
        <v>30/11/2023</v>
      </c>
    </row>
    <row r="190" spans="1:10" x14ac:dyDescent="0.2">
      <c r="A190" s="9" t="s">
        <v>1100</v>
      </c>
      <c r="B190">
        <v>13198</v>
      </c>
      <c r="C190" s="9" t="s">
        <v>1113</v>
      </c>
      <c r="F190" s="5">
        <v>3000</v>
      </c>
      <c r="G190" t="s">
        <v>274</v>
      </c>
      <c r="H190" s="8">
        <f t="shared" si="8"/>
        <v>-4</v>
      </c>
      <c r="I190">
        <f>(F190*H190)/$F$202</f>
        <v>-7.2462949844708899E-2</v>
      </c>
      <c r="J190" t="str">
        <f t="shared" si="9"/>
        <v>04/12/2023</v>
      </c>
    </row>
    <row r="191" spans="1:10" x14ac:dyDescent="0.2">
      <c r="A191" s="9" t="s">
        <v>1100</v>
      </c>
      <c r="B191">
        <v>241</v>
      </c>
      <c r="C191" s="9" t="s">
        <v>1113</v>
      </c>
      <c r="F191" s="5">
        <v>2040</v>
      </c>
      <c r="G191" t="s">
        <v>278</v>
      </c>
      <c r="H191" s="8">
        <f t="shared" si="8"/>
        <v>-4</v>
      </c>
      <c r="I191">
        <f>(F191*H191)/$F$202</f>
        <v>-4.927480589440205E-2</v>
      </c>
      <c r="J191" t="str">
        <f t="shared" si="9"/>
        <v>04/12/2023</v>
      </c>
    </row>
    <row r="192" spans="1:10" x14ac:dyDescent="0.2">
      <c r="A192" s="9" t="s">
        <v>1100</v>
      </c>
      <c r="B192">
        <v>171601</v>
      </c>
      <c r="C192" s="9" t="s">
        <v>1080</v>
      </c>
      <c r="F192" s="5">
        <v>4.8</v>
      </c>
      <c r="G192" t="s">
        <v>283</v>
      </c>
      <c r="H192" s="8">
        <f t="shared" si="8"/>
        <v>30</v>
      </c>
      <c r="I192">
        <f>(F192*H192)/$F$202</f>
        <v>8.6955539813650677E-4</v>
      </c>
      <c r="J192" t="str">
        <f t="shared" si="9"/>
        <v>31/10/2023</v>
      </c>
    </row>
    <row r="193" spans="1:11" x14ac:dyDescent="0.2">
      <c r="A193" s="9" t="s">
        <v>1100</v>
      </c>
      <c r="B193">
        <v>171601</v>
      </c>
      <c r="C193" s="9" t="s">
        <v>1074</v>
      </c>
      <c r="F193" s="5">
        <v>122.15</v>
      </c>
      <c r="G193" t="s">
        <v>283</v>
      </c>
      <c r="H193" s="8">
        <f t="shared" si="8"/>
        <v>23</v>
      </c>
      <c r="I193">
        <f>(F193*H193)/$F$202</f>
        <v>1.6965086203434784E-2</v>
      </c>
      <c r="J193" t="str">
        <f t="shared" si="9"/>
        <v>07/11/2023</v>
      </c>
    </row>
    <row r="194" spans="1:11" x14ac:dyDescent="0.2">
      <c r="A194" s="9" t="s">
        <v>1100</v>
      </c>
      <c r="B194">
        <v>171601</v>
      </c>
      <c r="C194" s="9" t="s">
        <v>1113</v>
      </c>
      <c r="F194" s="5">
        <v>685.58</v>
      </c>
      <c r="G194" t="s">
        <v>283</v>
      </c>
      <c r="H194" s="8">
        <f t="shared" si="8"/>
        <v>-4</v>
      </c>
      <c r="I194">
        <f>(F194*H194)/$F$202</f>
        <v>-1.6559716384845175E-2</v>
      </c>
      <c r="J194" t="str">
        <f t="shared" si="9"/>
        <v>04/12/2023</v>
      </c>
    </row>
    <row r="195" spans="1:11" x14ac:dyDescent="0.2">
      <c r="A195" s="9" t="s">
        <v>1086</v>
      </c>
      <c r="B195">
        <v>31</v>
      </c>
      <c r="C195" s="9" t="s">
        <v>1085</v>
      </c>
      <c r="F195" s="5">
        <v>5298.7</v>
      </c>
      <c r="G195" t="s">
        <v>286</v>
      </c>
      <c r="H195" s="8">
        <f t="shared" si="8"/>
        <v>32</v>
      </c>
      <c r="I195">
        <f>(F195*H195)/$F$202</f>
        <v>1.0238918195790907</v>
      </c>
      <c r="J195" t="str">
        <f t="shared" si="9"/>
        <v>02/10/2023</v>
      </c>
    </row>
    <row r="196" spans="1:11" x14ac:dyDescent="0.2">
      <c r="A196" s="9" t="s">
        <v>1100</v>
      </c>
      <c r="B196">
        <v>633337211</v>
      </c>
      <c r="C196" s="9" t="s">
        <v>1118</v>
      </c>
      <c r="F196" s="5">
        <v>90.43</v>
      </c>
      <c r="G196" t="s">
        <v>296</v>
      </c>
      <c r="H196" s="8">
        <f t="shared" si="8"/>
        <v>-15</v>
      </c>
      <c r="I196">
        <f>(F196*H196)/$F$202</f>
        <v>-8.1910306930712811E-3</v>
      </c>
      <c r="J196" t="str">
        <f t="shared" si="9"/>
        <v>15/12/2023</v>
      </c>
    </row>
    <row r="197" spans="1:11" x14ac:dyDescent="0.2">
      <c r="A197" s="9" t="s">
        <v>1111</v>
      </c>
      <c r="B197">
        <v>13</v>
      </c>
      <c r="C197" s="9" t="s">
        <v>1082</v>
      </c>
      <c r="F197" s="5">
        <v>1193.6400000000001</v>
      </c>
      <c r="G197" t="s">
        <v>1031</v>
      </c>
      <c r="H197" s="8">
        <f t="shared" si="8"/>
        <v>15</v>
      </c>
      <c r="I197">
        <f>(F197*H197)/$F$202</f>
        <v>0.10811834431579792</v>
      </c>
      <c r="J197" t="str">
        <f t="shared" si="9"/>
        <v>30/10/2023</v>
      </c>
    </row>
    <row r="198" spans="1:11" x14ac:dyDescent="0.2">
      <c r="A198" s="9" t="s">
        <v>1109</v>
      </c>
      <c r="B198">
        <v>3611</v>
      </c>
      <c r="C198" s="9" t="s">
        <v>1113</v>
      </c>
      <c r="F198" s="5">
        <v>1270</v>
      </c>
      <c r="G198" t="s">
        <v>1050</v>
      </c>
      <c r="H198" s="8">
        <f t="shared" si="8"/>
        <v>-18</v>
      </c>
      <c r="I198">
        <f>(F198*H198)/$F$202</f>
        <v>-0.13804191945417044</v>
      </c>
      <c r="J198" t="str">
        <f t="shared" si="9"/>
        <v>04/12/2023</v>
      </c>
    </row>
    <row r="199" spans="1:11" x14ac:dyDescent="0.2">
      <c r="A199" s="9" t="s">
        <v>1100</v>
      </c>
      <c r="B199">
        <v>3831</v>
      </c>
      <c r="C199" s="9" t="s">
        <v>1113</v>
      </c>
      <c r="F199" s="5">
        <v>1980</v>
      </c>
      <c r="G199" t="s">
        <v>1050</v>
      </c>
      <c r="H199" s="8">
        <f t="shared" si="8"/>
        <v>-4</v>
      </c>
      <c r="I199">
        <f>(F199*H199)/$F$202</f>
        <v>-4.782554689750787E-2</v>
      </c>
      <c r="J199" t="str">
        <f t="shared" si="9"/>
        <v>04/12/2023</v>
      </c>
    </row>
    <row r="200" spans="1:11" x14ac:dyDescent="0.2">
      <c r="A200" s="9" t="s">
        <v>1112</v>
      </c>
      <c r="B200">
        <v>352523</v>
      </c>
      <c r="C200" s="9" t="s">
        <v>1113</v>
      </c>
      <c r="F200" s="5">
        <v>3550</v>
      </c>
      <c r="G200" t="s">
        <v>1055</v>
      </c>
      <c r="H200" s="8">
        <f t="shared" si="8"/>
        <v>-9</v>
      </c>
      <c r="I200">
        <f>(F200*H200)/$F$202</f>
        <v>-0.19293260396153744</v>
      </c>
      <c r="J200" t="str">
        <f t="shared" si="9"/>
        <v>04/12/2023</v>
      </c>
    </row>
    <row r="201" spans="1:11" x14ac:dyDescent="0.2">
      <c r="A201" s="9" t="s">
        <v>1100</v>
      </c>
      <c r="B201">
        <v>1</v>
      </c>
      <c r="C201" s="9" t="s">
        <v>1113</v>
      </c>
      <c r="F201" s="5">
        <v>38448.239999999998</v>
      </c>
      <c r="G201" t="s">
        <v>1058</v>
      </c>
      <c r="H201" s="8">
        <f t="shared" si="8"/>
        <v>-4</v>
      </c>
      <c r="I201">
        <f>(F201*H201)/$F$202</f>
        <v>-0.92869096224577674</v>
      </c>
      <c r="J201" t="str">
        <f t="shared" si="9"/>
        <v>04/12/2023</v>
      </c>
    </row>
    <row r="202" spans="1:11" ht="15.75" x14ac:dyDescent="0.2">
      <c r="A202" s="9"/>
      <c r="C202" t="s">
        <v>1119</v>
      </c>
      <c r="F202" s="10">
        <f>SUM(F97:F201)</f>
        <v>165601.86999999997</v>
      </c>
      <c r="H202" s="8"/>
      <c r="J202" s="28">
        <f>+AVERAGE(I97:I201)</f>
        <v>-2.4214169286166362E-2</v>
      </c>
      <c r="K202" s="13" t="s">
        <v>12</v>
      </c>
    </row>
    <row r="203" spans="1:11" x14ac:dyDescent="0.2">
      <c r="A203" s="9"/>
      <c r="C203" t="s">
        <v>1119</v>
      </c>
      <c r="H203" s="8"/>
      <c r="J203" t="str">
        <f t="shared" si="9"/>
        <v/>
      </c>
    </row>
    <row r="204" spans="1:11" x14ac:dyDescent="0.2">
      <c r="A204" s="9" t="s">
        <v>1126</v>
      </c>
      <c r="B204">
        <v>3454504465</v>
      </c>
      <c r="C204" s="9" t="s">
        <v>1120</v>
      </c>
      <c r="F204" s="5">
        <v>2570</v>
      </c>
      <c r="G204" t="s">
        <v>58</v>
      </c>
      <c r="H204" s="8">
        <f t="shared" ref="H204:H258" si="10">A204-C204</f>
        <v>4</v>
      </c>
      <c r="I204">
        <f>(F204*H204)/$F$259</f>
        <v>8.7060955117960401E-2</v>
      </c>
      <c r="J204" t="str">
        <f>+LEFT(A204,10)</f>
        <v>31/12/2023</v>
      </c>
    </row>
    <row r="205" spans="1:11" x14ac:dyDescent="0.2">
      <c r="A205" s="9" t="s">
        <v>1126</v>
      </c>
      <c r="B205">
        <v>349888311</v>
      </c>
      <c r="C205" s="9" t="s">
        <v>1120</v>
      </c>
      <c r="F205" s="5">
        <v>230</v>
      </c>
      <c r="G205" t="s">
        <v>58</v>
      </c>
      <c r="H205" s="8">
        <f t="shared" si="10"/>
        <v>4</v>
      </c>
      <c r="I205">
        <f>(F205*H205)/$F$259</f>
        <v>7.7914473451871167E-3</v>
      </c>
      <c r="J205" t="str">
        <f t="shared" ref="J205:J258" si="11">+LEFT(A205,10)</f>
        <v>31/12/2023</v>
      </c>
    </row>
    <row r="206" spans="1:11" x14ac:dyDescent="0.2">
      <c r="A206" s="9" t="s">
        <v>1126</v>
      </c>
      <c r="B206">
        <v>349888312</v>
      </c>
      <c r="C206" s="9" t="s">
        <v>1120</v>
      </c>
      <c r="F206" s="5">
        <v>460</v>
      </c>
      <c r="G206" t="s">
        <v>58</v>
      </c>
      <c r="H206" s="8">
        <f t="shared" si="10"/>
        <v>4</v>
      </c>
      <c r="I206">
        <f>(F206*H206)/$F$259</f>
        <v>1.5582894690374233E-2</v>
      </c>
      <c r="J206" t="str">
        <f t="shared" si="11"/>
        <v>31/12/2023</v>
      </c>
    </row>
    <row r="207" spans="1:11" x14ac:dyDescent="0.2">
      <c r="A207" s="9" t="s">
        <v>1089</v>
      </c>
      <c r="B207">
        <v>466</v>
      </c>
      <c r="C207" s="9" t="s">
        <v>1089</v>
      </c>
      <c r="F207" s="5">
        <v>47.48</v>
      </c>
      <c r="G207" t="s">
        <v>619</v>
      </c>
      <c r="H207" s="8">
        <f t="shared" si="10"/>
        <v>0</v>
      </c>
      <c r="I207">
        <f>(F207*H207)/$F$259</f>
        <v>0</v>
      </c>
      <c r="J207" t="str">
        <f t="shared" si="11"/>
        <v>12/12/2023</v>
      </c>
    </row>
    <row r="208" spans="1:11" x14ac:dyDescent="0.2">
      <c r="A208" s="9" t="s">
        <v>1117</v>
      </c>
      <c r="B208">
        <v>202550605</v>
      </c>
      <c r="C208" s="9" t="s">
        <v>1117</v>
      </c>
      <c r="F208" s="5">
        <v>145.26</v>
      </c>
      <c r="G208" t="s">
        <v>46</v>
      </c>
      <c r="H208" s="8">
        <f t="shared" si="10"/>
        <v>0</v>
      </c>
      <c r="I208">
        <f>(F208*H208)/$F$259</f>
        <v>0</v>
      </c>
      <c r="J208" t="str">
        <f t="shared" si="11"/>
        <v>11/12/2023</v>
      </c>
    </row>
    <row r="209" spans="1:10" x14ac:dyDescent="0.2">
      <c r="A209" s="9" t="s">
        <v>1121</v>
      </c>
      <c r="B209">
        <v>202582105</v>
      </c>
      <c r="C209" s="9" t="s">
        <v>1121</v>
      </c>
      <c r="F209" s="5">
        <v>208.99</v>
      </c>
      <c r="G209" t="s">
        <v>46</v>
      </c>
      <c r="H209" s="8">
        <f t="shared" si="10"/>
        <v>0</v>
      </c>
      <c r="I209">
        <f>(F209*H209)/$F$259</f>
        <v>0</v>
      </c>
      <c r="J209" t="str">
        <f t="shared" si="11"/>
        <v>14/12/2023</v>
      </c>
    </row>
    <row r="210" spans="1:10" x14ac:dyDescent="0.2">
      <c r="A210" s="9" t="s">
        <v>1120</v>
      </c>
      <c r="B210">
        <v>202679005</v>
      </c>
      <c r="C210" s="9" t="s">
        <v>1120</v>
      </c>
      <c r="F210" s="5">
        <v>146.94999999999999</v>
      </c>
      <c r="G210" t="s">
        <v>46</v>
      </c>
      <c r="H210" s="8">
        <f t="shared" si="10"/>
        <v>0</v>
      </c>
      <c r="I210">
        <f>(F210*H210)/$F$259</f>
        <v>0</v>
      </c>
      <c r="J210" t="str">
        <f t="shared" si="11"/>
        <v>27/12/2023</v>
      </c>
    </row>
    <row r="211" spans="1:10" x14ac:dyDescent="0.2">
      <c r="A211" s="9" t="s">
        <v>1126</v>
      </c>
      <c r="B211">
        <v>1788</v>
      </c>
      <c r="C211" s="9" t="s">
        <v>1120</v>
      </c>
      <c r="F211" s="5">
        <v>80</v>
      </c>
      <c r="G211" t="s">
        <v>22</v>
      </c>
      <c r="H211" s="8">
        <f t="shared" si="10"/>
        <v>4</v>
      </c>
      <c r="I211">
        <f>(F211*H211)/$F$259</f>
        <v>2.7100686418042147E-3</v>
      </c>
      <c r="J211" t="str">
        <f t="shared" si="11"/>
        <v>31/12/2023</v>
      </c>
    </row>
    <row r="212" spans="1:10" x14ac:dyDescent="0.2">
      <c r="A212" s="9" t="s">
        <v>1126</v>
      </c>
      <c r="B212">
        <v>3103797</v>
      </c>
      <c r="C212" s="9" t="s">
        <v>1120</v>
      </c>
      <c r="F212" s="5">
        <v>95.75</v>
      </c>
      <c r="G212" t="s">
        <v>53</v>
      </c>
      <c r="H212" s="8">
        <f t="shared" si="10"/>
        <v>4</v>
      </c>
      <c r="I212">
        <f>(F212*H212)/$F$259</f>
        <v>3.2436134056594195E-3</v>
      </c>
      <c r="J212" t="str">
        <f t="shared" si="11"/>
        <v>31/12/2023</v>
      </c>
    </row>
    <row r="213" spans="1:10" x14ac:dyDescent="0.2">
      <c r="A213" s="9" t="s">
        <v>1127</v>
      </c>
      <c r="B213">
        <v>705220065</v>
      </c>
      <c r="C213" s="9" t="s">
        <v>1117</v>
      </c>
      <c r="F213" s="5">
        <v>346.55</v>
      </c>
      <c r="G213" t="s">
        <v>14</v>
      </c>
      <c r="H213" s="8">
        <f t="shared" si="10"/>
        <v>-2</v>
      </c>
      <c r="I213">
        <f>(F213*H213)/$F$259</f>
        <v>-5.8698392988578161E-3</v>
      </c>
      <c r="J213" t="str">
        <f t="shared" si="11"/>
        <v>09/12/2023</v>
      </c>
    </row>
    <row r="214" spans="1:10" x14ac:dyDescent="0.2">
      <c r="A214" s="9" t="s">
        <v>1127</v>
      </c>
      <c r="B214">
        <v>800218895</v>
      </c>
      <c r="C214" s="9" t="s">
        <v>1122</v>
      </c>
      <c r="F214" s="5">
        <v>148.94999999999999</v>
      </c>
      <c r="G214" t="s">
        <v>14</v>
      </c>
      <c r="H214" s="8">
        <f t="shared" si="10"/>
        <v>2</v>
      </c>
      <c r="I214">
        <f>(F214*H214)/$F$259</f>
        <v>2.522904526229611E-3</v>
      </c>
      <c r="J214" t="str">
        <f t="shared" si="11"/>
        <v>09/12/2023</v>
      </c>
    </row>
    <row r="215" spans="1:10" x14ac:dyDescent="0.2">
      <c r="A215" s="9" t="s">
        <v>1127</v>
      </c>
      <c r="B215">
        <v>800218951</v>
      </c>
      <c r="C215" s="9" t="s">
        <v>1122</v>
      </c>
      <c r="F215" s="5">
        <v>59.96</v>
      </c>
      <c r="G215" t="s">
        <v>14</v>
      </c>
      <c r="H215" s="8">
        <f t="shared" si="10"/>
        <v>2</v>
      </c>
      <c r="I215">
        <f>(F215*H215)/$F$259</f>
        <v>1.0155982235161294E-3</v>
      </c>
      <c r="J215" t="str">
        <f t="shared" si="11"/>
        <v>09/12/2023</v>
      </c>
    </row>
    <row r="216" spans="1:10" x14ac:dyDescent="0.2">
      <c r="A216" s="9" t="s">
        <v>1127</v>
      </c>
      <c r="B216">
        <v>800218968</v>
      </c>
      <c r="C216" s="9" t="s">
        <v>1122</v>
      </c>
      <c r="F216" s="5">
        <v>89.17</v>
      </c>
      <c r="G216" t="s">
        <v>14</v>
      </c>
      <c r="H216" s="8">
        <f t="shared" si="10"/>
        <v>2</v>
      </c>
      <c r="I216">
        <f>(F216*H216)/$F$259</f>
        <v>1.5103551299355115E-3</v>
      </c>
      <c r="J216" t="str">
        <f t="shared" si="11"/>
        <v>09/12/2023</v>
      </c>
    </row>
    <row r="217" spans="1:10" x14ac:dyDescent="0.2">
      <c r="A217" s="9" t="s">
        <v>1127</v>
      </c>
      <c r="B217">
        <v>800218980</v>
      </c>
      <c r="C217" s="9" t="s">
        <v>1122</v>
      </c>
      <c r="F217" s="5">
        <v>58.7</v>
      </c>
      <c r="G217" t="s">
        <v>14</v>
      </c>
      <c r="H217" s="8">
        <f t="shared" si="10"/>
        <v>2</v>
      </c>
      <c r="I217">
        <f>(F217*H217)/$F$259</f>
        <v>9.9425643296192131E-4</v>
      </c>
      <c r="J217" t="str">
        <f t="shared" si="11"/>
        <v>09/12/2023</v>
      </c>
    </row>
    <row r="218" spans="1:10" x14ac:dyDescent="0.2">
      <c r="A218" s="9" t="s">
        <v>1127</v>
      </c>
      <c r="B218">
        <v>800218991</v>
      </c>
      <c r="C218" s="9" t="s">
        <v>1122</v>
      </c>
      <c r="F218" s="5">
        <v>53.73</v>
      </c>
      <c r="G218" t="s">
        <v>14</v>
      </c>
      <c r="H218" s="8">
        <f t="shared" si="10"/>
        <v>2</v>
      </c>
      <c r="I218">
        <f>(F218*H218)/$F$259</f>
        <v>9.1007492577587781E-4</v>
      </c>
      <c r="J218" t="str">
        <f t="shared" si="11"/>
        <v>09/12/2023</v>
      </c>
    </row>
    <row r="219" spans="1:10" x14ac:dyDescent="0.2">
      <c r="A219" s="9" t="s">
        <v>1127</v>
      </c>
      <c r="B219">
        <v>800219015</v>
      </c>
      <c r="C219" s="9" t="s">
        <v>1122</v>
      </c>
      <c r="F219" s="5">
        <v>124.71</v>
      </c>
      <c r="G219" t="s">
        <v>14</v>
      </c>
      <c r="H219" s="8">
        <f t="shared" si="10"/>
        <v>2</v>
      </c>
      <c r="I219">
        <f>(F219*H219)/$F$259</f>
        <v>2.1123291269962725E-3</v>
      </c>
      <c r="J219" t="str">
        <f t="shared" si="11"/>
        <v>09/12/2023</v>
      </c>
    </row>
    <row r="220" spans="1:10" x14ac:dyDescent="0.2">
      <c r="A220" s="9" t="s">
        <v>1127</v>
      </c>
      <c r="B220">
        <v>800219076</v>
      </c>
      <c r="C220" s="9" t="s">
        <v>1122</v>
      </c>
      <c r="F220" s="5">
        <v>66.62</v>
      </c>
      <c r="G220" t="s">
        <v>14</v>
      </c>
      <c r="H220" s="8">
        <f t="shared" si="10"/>
        <v>2</v>
      </c>
      <c r="I220">
        <f>(F220*H220)/$F$259</f>
        <v>1.1284048307312299E-3</v>
      </c>
      <c r="J220" t="str">
        <f t="shared" si="11"/>
        <v>09/12/2023</v>
      </c>
    </row>
    <row r="221" spans="1:10" x14ac:dyDescent="0.2">
      <c r="A221" s="9" t="s">
        <v>1126</v>
      </c>
      <c r="B221">
        <v>138</v>
      </c>
      <c r="C221" s="9" t="s">
        <v>1123</v>
      </c>
      <c r="F221" s="5">
        <v>1952</v>
      </c>
      <c r="G221" t="s">
        <v>127</v>
      </c>
      <c r="H221" s="8">
        <f t="shared" si="10"/>
        <v>65</v>
      </c>
      <c r="I221">
        <f>(F221*H221)/$F$259</f>
        <v>1.0745422164753711</v>
      </c>
      <c r="J221" t="str">
        <f t="shared" si="11"/>
        <v>31/12/2023</v>
      </c>
    </row>
    <row r="222" spans="1:10" x14ac:dyDescent="0.2">
      <c r="A222" s="9" t="s">
        <v>1126</v>
      </c>
      <c r="B222">
        <v>231161</v>
      </c>
      <c r="C222" s="9" t="s">
        <v>1120</v>
      </c>
      <c r="F222" s="5">
        <v>72.73</v>
      </c>
      <c r="G222" t="s">
        <v>214</v>
      </c>
      <c r="H222" s="8">
        <f t="shared" si="10"/>
        <v>4</v>
      </c>
      <c r="I222">
        <f>(F222*H222)/$F$259</f>
        <v>2.4637911539802568E-3</v>
      </c>
      <c r="J222" t="str">
        <f t="shared" si="11"/>
        <v>31/12/2023</v>
      </c>
    </row>
    <row r="223" spans="1:10" x14ac:dyDescent="0.2">
      <c r="A223" s="9" t="s">
        <v>1126</v>
      </c>
      <c r="B223">
        <v>31058468</v>
      </c>
      <c r="C223" s="9" t="s">
        <v>1120</v>
      </c>
      <c r="F223" s="5">
        <v>550.66999999999996</v>
      </c>
      <c r="G223" t="s">
        <v>34</v>
      </c>
      <c r="H223" s="8">
        <f t="shared" si="10"/>
        <v>4</v>
      </c>
      <c r="I223">
        <f>(F223*H223)/$F$259</f>
        <v>1.8654418737279084E-2</v>
      </c>
      <c r="J223" t="str">
        <f t="shared" si="11"/>
        <v>31/12/2023</v>
      </c>
    </row>
    <row r="224" spans="1:10" x14ac:dyDescent="0.2">
      <c r="A224" s="9" t="s">
        <v>1126</v>
      </c>
      <c r="B224">
        <v>222527</v>
      </c>
      <c r="C224" s="9" t="s">
        <v>1120</v>
      </c>
      <c r="F224" s="5">
        <v>30</v>
      </c>
      <c r="G224" t="s">
        <v>81</v>
      </c>
      <c r="H224" s="8">
        <f t="shared" si="10"/>
        <v>4</v>
      </c>
      <c r="I224">
        <f>(F224*H224)/$F$259</f>
        <v>1.0162757406765805E-3</v>
      </c>
      <c r="J224" t="str">
        <f t="shared" si="11"/>
        <v>31/12/2023</v>
      </c>
    </row>
    <row r="225" spans="1:10" x14ac:dyDescent="0.2">
      <c r="A225" s="9" t="s">
        <v>1126</v>
      </c>
      <c r="B225">
        <v>222528</v>
      </c>
      <c r="C225" s="9" t="s">
        <v>1120</v>
      </c>
      <c r="F225" s="5">
        <v>81.430000000000007</v>
      </c>
      <c r="G225" t="s">
        <v>81</v>
      </c>
      <c r="H225" s="8">
        <f t="shared" si="10"/>
        <v>4</v>
      </c>
      <c r="I225">
        <f>(F225*H225)/$F$259</f>
        <v>2.7585111187764652E-3</v>
      </c>
      <c r="J225" t="str">
        <f t="shared" si="11"/>
        <v>31/12/2023</v>
      </c>
    </row>
    <row r="226" spans="1:10" x14ac:dyDescent="0.2">
      <c r="A226" s="9" t="s">
        <v>1126</v>
      </c>
      <c r="B226">
        <v>5682023</v>
      </c>
      <c r="C226" s="9" t="s">
        <v>1120</v>
      </c>
      <c r="F226" s="5">
        <v>195.74</v>
      </c>
      <c r="G226" t="s">
        <v>115</v>
      </c>
      <c r="H226" s="8">
        <f t="shared" si="10"/>
        <v>4</v>
      </c>
      <c r="I226">
        <f>(F226*H226)/$F$259</f>
        <v>6.6308604493344626E-3</v>
      </c>
      <c r="J226" t="str">
        <f t="shared" si="11"/>
        <v>31/12/2023</v>
      </c>
    </row>
    <row r="227" spans="1:10" x14ac:dyDescent="0.2">
      <c r="A227" s="9" t="s">
        <v>1126</v>
      </c>
      <c r="B227">
        <v>9001</v>
      </c>
      <c r="C227" s="9" t="s">
        <v>1120</v>
      </c>
      <c r="F227" s="5">
        <v>70.91</v>
      </c>
      <c r="G227" t="s">
        <v>489</v>
      </c>
      <c r="H227" s="8">
        <f t="shared" si="10"/>
        <v>4</v>
      </c>
      <c r="I227">
        <f>(F227*H227)/$F$259</f>
        <v>2.4021370923792106E-3</v>
      </c>
      <c r="J227" t="str">
        <f t="shared" si="11"/>
        <v>31/12/2023</v>
      </c>
    </row>
    <row r="228" spans="1:10" x14ac:dyDescent="0.2">
      <c r="A228" s="9" t="s">
        <v>1089</v>
      </c>
      <c r="B228">
        <v>220230015701500</v>
      </c>
      <c r="C228" s="9" t="s">
        <v>1124</v>
      </c>
      <c r="F228" s="5">
        <v>7261</v>
      </c>
      <c r="G228" t="s">
        <v>54</v>
      </c>
      <c r="H228" s="8">
        <f t="shared" si="10"/>
        <v>-8</v>
      </c>
      <c r="I228">
        <f>(F228*H228)/$F$259</f>
        <v>-0.49194521020351006</v>
      </c>
      <c r="J228" t="str">
        <f t="shared" si="11"/>
        <v>12/12/2023</v>
      </c>
    </row>
    <row r="229" spans="1:10" x14ac:dyDescent="0.2">
      <c r="A229" s="9" t="s">
        <v>1126</v>
      </c>
      <c r="B229">
        <v>735</v>
      </c>
      <c r="C229" s="9" t="s">
        <v>1120</v>
      </c>
      <c r="F229" s="5">
        <v>2374.5</v>
      </c>
      <c r="G229" t="s">
        <v>55</v>
      </c>
      <c r="H229" s="8">
        <f t="shared" si="10"/>
        <v>4</v>
      </c>
      <c r="I229">
        <f>(F229*H229)/$F$259</f>
        <v>8.0438224874551351E-2</v>
      </c>
      <c r="J229" t="str">
        <f t="shared" si="11"/>
        <v>31/12/2023</v>
      </c>
    </row>
    <row r="230" spans="1:10" x14ac:dyDescent="0.2">
      <c r="A230" s="9" t="s">
        <v>1126</v>
      </c>
      <c r="B230">
        <v>2023014800682</v>
      </c>
      <c r="C230" s="9" t="s">
        <v>1120</v>
      </c>
      <c r="F230" s="5">
        <v>2824.03</v>
      </c>
      <c r="G230" t="s">
        <v>42</v>
      </c>
      <c r="H230" s="8">
        <f t="shared" si="10"/>
        <v>4</v>
      </c>
      <c r="I230">
        <f>(F230*H230)/$F$259</f>
        <v>9.5666439331429459E-2</v>
      </c>
      <c r="J230" t="str">
        <f t="shared" si="11"/>
        <v>31/12/2023</v>
      </c>
    </row>
    <row r="231" spans="1:10" x14ac:dyDescent="0.2">
      <c r="A231" s="9" t="s">
        <v>1126</v>
      </c>
      <c r="B231">
        <v>490</v>
      </c>
      <c r="C231" s="9" t="s">
        <v>1120</v>
      </c>
      <c r="F231" s="5">
        <v>1365</v>
      </c>
      <c r="G231" t="s">
        <v>21</v>
      </c>
      <c r="H231" s="8">
        <f t="shared" si="10"/>
        <v>4</v>
      </c>
      <c r="I231">
        <f>(F231*H231)/$F$259</f>
        <v>4.624054620078441E-2</v>
      </c>
      <c r="J231" t="str">
        <f t="shared" si="11"/>
        <v>31/12/2023</v>
      </c>
    </row>
    <row r="232" spans="1:10" x14ac:dyDescent="0.2">
      <c r="A232" s="9" t="s">
        <v>1126</v>
      </c>
      <c r="B232">
        <v>2977</v>
      </c>
      <c r="C232" s="9" t="s">
        <v>1120</v>
      </c>
      <c r="F232" s="5">
        <v>377.3</v>
      </c>
      <c r="G232" t="s">
        <v>90</v>
      </c>
      <c r="H232" s="8">
        <f t="shared" si="10"/>
        <v>4</v>
      </c>
      <c r="I232">
        <f>(F232*H232)/$F$259</f>
        <v>1.2781361231909127E-2</v>
      </c>
      <c r="J232" t="str">
        <f t="shared" si="11"/>
        <v>31/12/2023</v>
      </c>
    </row>
    <row r="233" spans="1:10" x14ac:dyDescent="0.2">
      <c r="A233" s="9" t="s">
        <v>1126</v>
      </c>
      <c r="B233">
        <v>304</v>
      </c>
      <c r="C233" s="9" t="s">
        <v>1120</v>
      </c>
      <c r="F233" s="5">
        <v>3679</v>
      </c>
      <c r="G233" t="s">
        <v>25</v>
      </c>
      <c r="H233" s="8">
        <f t="shared" si="10"/>
        <v>4</v>
      </c>
      <c r="I233">
        <f>(F233*H233)/$F$259</f>
        <v>0.12462928166497132</v>
      </c>
      <c r="J233" t="str">
        <f t="shared" si="11"/>
        <v>31/12/2023</v>
      </c>
    </row>
    <row r="234" spans="1:10" x14ac:dyDescent="0.2">
      <c r="A234" s="9" t="s">
        <v>1126</v>
      </c>
      <c r="B234">
        <v>315</v>
      </c>
      <c r="C234" s="9" t="s">
        <v>1120</v>
      </c>
      <c r="F234" s="5">
        <v>1617.21</v>
      </c>
      <c r="G234" t="s">
        <v>25</v>
      </c>
      <c r="H234" s="8">
        <f t="shared" si="10"/>
        <v>4</v>
      </c>
      <c r="I234">
        <f>(F234*H234)/$F$259</f>
        <v>5.4784376352652424E-2</v>
      </c>
      <c r="J234" t="str">
        <f t="shared" si="11"/>
        <v>31/12/2023</v>
      </c>
    </row>
    <row r="235" spans="1:10" x14ac:dyDescent="0.2">
      <c r="A235" s="9" t="s">
        <v>1128</v>
      </c>
      <c r="B235">
        <v>541</v>
      </c>
      <c r="C235" s="9" t="s">
        <v>1113</v>
      </c>
      <c r="F235" s="5">
        <v>9190</v>
      </c>
      <c r="G235" t="s">
        <v>13</v>
      </c>
      <c r="H235" s="8">
        <f t="shared" si="10"/>
        <v>-3</v>
      </c>
      <c r="I235">
        <f>(F235*H235)/$F$259</f>
        <v>-0.23348935142044436</v>
      </c>
      <c r="J235" t="str">
        <f t="shared" si="11"/>
        <v>01/12/2023</v>
      </c>
    </row>
    <row r="236" spans="1:10" x14ac:dyDescent="0.2">
      <c r="A236" s="9" t="s">
        <v>1129</v>
      </c>
      <c r="B236">
        <v>566</v>
      </c>
      <c r="C236" s="9" t="s">
        <v>1125</v>
      </c>
      <c r="F236" s="5">
        <v>9316</v>
      </c>
      <c r="G236" t="s">
        <v>13</v>
      </c>
      <c r="H236" s="8">
        <f t="shared" si="10"/>
        <v>-2</v>
      </c>
      <c r="I236">
        <f>(F236*H236)/$F$259</f>
        <v>-0.15779374666905038</v>
      </c>
      <c r="J236" t="str">
        <f t="shared" si="11"/>
        <v>19/12/2023</v>
      </c>
    </row>
    <row r="237" spans="1:10" x14ac:dyDescent="0.2">
      <c r="A237" s="9" t="s">
        <v>1126</v>
      </c>
      <c r="B237">
        <v>1847</v>
      </c>
      <c r="C237" s="9" t="s">
        <v>1120</v>
      </c>
      <c r="F237" s="5">
        <v>116.1</v>
      </c>
      <c r="G237" t="s">
        <v>437</v>
      </c>
      <c r="H237" s="8">
        <f t="shared" si="10"/>
        <v>4</v>
      </c>
      <c r="I237">
        <f>(F237*H237)/$F$259</f>
        <v>3.932987116418366E-3</v>
      </c>
      <c r="J237" t="str">
        <f t="shared" si="11"/>
        <v>31/12/2023</v>
      </c>
    </row>
    <row r="238" spans="1:10" x14ac:dyDescent="0.2">
      <c r="A238" s="9" t="s">
        <v>1126</v>
      </c>
      <c r="B238">
        <v>50342</v>
      </c>
      <c r="C238" s="9" t="s">
        <v>1120</v>
      </c>
      <c r="F238" s="5">
        <v>510.53</v>
      </c>
      <c r="G238" t="s">
        <v>93</v>
      </c>
      <c r="H238" s="8">
        <f t="shared" si="10"/>
        <v>4</v>
      </c>
      <c r="I238">
        <f>(F238*H238)/$F$259</f>
        <v>1.7294641796253819E-2</v>
      </c>
      <c r="J238" t="str">
        <f t="shared" si="11"/>
        <v>31/12/2023</v>
      </c>
    </row>
    <row r="239" spans="1:10" x14ac:dyDescent="0.2">
      <c r="A239" s="9" t="s">
        <v>1130</v>
      </c>
      <c r="B239">
        <v>59</v>
      </c>
      <c r="C239" s="9" t="s">
        <v>1125</v>
      </c>
      <c r="F239" s="5">
        <v>418.08</v>
      </c>
      <c r="G239" t="s">
        <v>109</v>
      </c>
      <c r="H239" s="8">
        <f t="shared" si="10"/>
        <v>1</v>
      </c>
      <c r="I239">
        <f>(F239*H239)/$F$259</f>
        <v>3.5407046805172064E-3</v>
      </c>
      <c r="J239" t="str">
        <f t="shared" si="11"/>
        <v>22/12/2023</v>
      </c>
    </row>
    <row r="240" spans="1:10" x14ac:dyDescent="0.2">
      <c r="A240" s="9" t="s">
        <v>1126</v>
      </c>
      <c r="B240">
        <v>2100677372</v>
      </c>
      <c r="C240" s="9" t="s">
        <v>1120</v>
      </c>
      <c r="F240" s="5">
        <v>263.45</v>
      </c>
      <c r="G240" t="s">
        <v>44</v>
      </c>
      <c r="H240" s="8">
        <f t="shared" si="10"/>
        <v>4</v>
      </c>
      <c r="I240">
        <f>(F240*H240)/$F$259</f>
        <v>8.9245947960415045E-3</v>
      </c>
      <c r="J240" t="str">
        <f t="shared" si="11"/>
        <v>31/12/2023</v>
      </c>
    </row>
    <row r="241" spans="1:10" x14ac:dyDescent="0.2">
      <c r="A241" s="9" t="s">
        <v>1126</v>
      </c>
      <c r="B241">
        <v>119</v>
      </c>
      <c r="C241" s="9" t="s">
        <v>1120</v>
      </c>
      <c r="F241" s="5">
        <v>445.66</v>
      </c>
      <c r="G241" t="s">
        <v>102</v>
      </c>
      <c r="H241" s="8">
        <f t="shared" si="10"/>
        <v>4</v>
      </c>
      <c r="I241">
        <f>(F241*H241)/$F$259</f>
        <v>1.509711488633083E-2</v>
      </c>
      <c r="J241" t="str">
        <f t="shared" si="11"/>
        <v>31/12/2023</v>
      </c>
    </row>
    <row r="242" spans="1:10" x14ac:dyDescent="0.2">
      <c r="A242" s="9" t="s">
        <v>1126</v>
      </c>
      <c r="B242">
        <v>332</v>
      </c>
      <c r="C242" s="9" t="s">
        <v>1107</v>
      </c>
      <c r="F242" s="5">
        <v>4200</v>
      </c>
      <c r="G242" t="s">
        <v>97</v>
      </c>
      <c r="H242" s="8">
        <f t="shared" si="10"/>
        <v>37</v>
      </c>
      <c r="I242">
        <f>(F242*H242)/$F$259</f>
        <v>1.3160770841761718</v>
      </c>
      <c r="J242" t="str">
        <f t="shared" si="11"/>
        <v>31/12/2023</v>
      </c>
    </row>
    <row r="243" spans="1:10" x14ac:dyDescent="0.2">
      <c r="A243" s="9" t="s">
        <v>1126</v>
      </c>
      <c r="B243">
        <v>149912023</v>
      </c>
      <c r="C243" s="9" t="s">
        <v>1120</v>
      </c>
      <c r="F243" s="5">
        <v>839.66</v>
      </c>
      <c r="G243" t="s">
        <v>35</v>
      </c>
      <c r="H243" s="8">
        <f t="shared" si="10"/>
        <v>4</v>
      </c>
      <c r="I243">
        <f>(F243*H243)/$F$259</f>
        <v>2.8444202947216585E-2</v>
      </c>
      <c r="J243" t="str">
        <f t="shared" si="11"/>
        <v>31/12/2023</v>
      </c>
    </row>
    <row r="244" spans="1:10" x14ac:dyDescent="0.2">
      <c r="A244" s="9" t="s">
        <v>1126</v>
      </c>
      <c r="B244">
        <v>68</v>
      </c>
      <c r="C244" s="9" t="s">
        <v>1120</v>
      </c>
      <c r="F244" s="5">
        <v>2912.1</v>
      </c>
      <c r="G244" t="s">
        <v>96</v>
      </c>
      <c r="H244" s="8">
        <f t="shared" si="10"/>
        <v>4</v>
      </c>
      <c r="I244">
        <f>(F244*H244)/$F$259</f>
        <v>9.8649886147475663E-2</v>
      </c>
      <c r="J244" t="str">
        <f t="shared" si="11"/>
        <v>31/12/2023</v>
      </c>
    </row>
    <row r="245" spans="1:10" x14ac:dyDescent="0.2">
      <c r="A245" s="9" t="s">
        <v>1126</v>
      </c>
      <c r="B245">
        <v>69</v>
      </c>
      <c r="C245" s="9" t="s">
        <v>1120</v>
      </c>
      <c r="F245" s="5">
        <v>37115</v>
      </c>
      <c r="G245" t="s">
        <v>96</v>
      </c>
      <c r="H245" s="8">
        <f t="shared" si="10"/>
        <v>4</v>
      </c>
      <c r="I245">
        <f>(F245*H245)/$F$259</f>
        <v>1.2573024705070428</v>
      </c>
      <c r="J245" t="str">
        <f t="shared" si="11"/>
        <v>31/12/2023</v>
      </c>
    </row>
    <row r="246" spans="1:10" x14ac:dyDescent="0.2">
      <c r="A246" s="9" t="s">
        <v>1126</v>
      </c>
      <c r="B246">
        <v>393500</v>
      </c>
      <c r="C246" s="9" t="s">
        <v>1120</v>
      </c>
      <c r="F246" s="5">
        <v>5180</v>
      </c>
      <c r="G246" t="s">
        <v>130</v>
      </c>
      <c r="H246" s="8">
        <f t="shared" si="10"/>
        <v>4</v>
      </c>
      <c r="I246">
        <f>(F246*H246)/$F$259</f>
        <v>0.17547694455682289</v>
      </c>
      <c r="J246" t="str">
        <f t="shared" si="11"/>
        <v>31/12/2023</v>
      </c>
    </row>
    <row r="247" spans="1:10" x14ac:dyDescent="0.2">
      <c r="A247" s="9" t="s">
        <v>1126</v>
      </c>
      <c r="B247">
        <v>393600</v>
      </c>
      <c r="C247" s="9" t="s">
        <v>1120</v>
      </c>
      <c r="F247" s="5">
        <v>168</v>
      </c>
      <c r="G247" t="s">
        <v>130</v>
      </c>
      <c r="H247" s="8">
        <f t="shared" si="10"/>
        <v>4</v>
      </c>
      <c r="I247">
        <f>(F247*H247)/$F$259</f>
        <v>5.691144147788851E-3</v>
      </c>
      <c r="J247" t="str">
        <f t="shared" si="11"/>
        <v>31/12/2023</v>
      </c>
    </row>
    <row r="248" spans="1:10" x14ac:dyDescent="0.2">
      <c r="A248" s="9" t="s">
        <v>1131</v>
      </c>
      <c r="B248">
        <v>11723</v>
      </c>
      <c r="C248" s="9" t="s">
        <v>1120</v>
      </c>
      <c r="F248" s="5">
        <v>4282.2</v>
      </c>
      <c r="G248" t="s">
        <v>20</v>
      </c>
      <c r="H248" s="8">
        <f t="shared" si="10"/>
        <v>-14</v>
      </c>
      <c r="I248">
        <f>(F248*H248)/$F$259</f>
        <v>-0.50772119728461285</v>
      </c>
      <c r="J248" t="str">
        <f t="shared" si="11"/>
        <v>13/12/2023</v>
      </c>
    </row>
    <row r="249" spans="1:10" x14ac:dyDescent="0.2">
      <c r="A249" s="9" t="s">
        <v>1126</v>
      </c>
      <c r="B249">
        <v>103223</v>
      </c>
      <c r="C249" s="9" t="s">
        <v>1120</v>
      </c>
      <c r="F249" s="5">
        <v>979.5</v>
      </c>
      <c r="G249" t="s">
        <v>52</v>
      </c>
      <c r="H249" s="8">
        <f t="shared" si="10"/>
        <v>4</v>
      </c>
      <c r="I249">
        <f>(F249*H249)/$F$259</f>
        <v>3.3181402933090354E-2</v>
      </c>
      <c r="J249" t="str">
        <f t="shared" si="11"/>
        <v>31/12/2023</v>
      </c>
    </row>
    <row r="250" spans="1:10" x14ac:dyDescent="0.2">
      <c r="A250" s="9" t="s">
        <v>1126</v>
      </c>
      <c r="B250">
        <v>1222326246</v>
      </c>
      <c r="C250" s="9" t="s">
        <v>1100</v>
      </c>
      <c r="F250" s="5">
        <v>248</v>
      </c>
      <c r="G250" t="s">
        <v>132</v>
      </c>
      <c r="H250" s="8">
        <f t="shared" si="10"/>
        <v>31</v>
      </c>
      <c r="I250">
        <f>(F250*H250)/$F$259</f>
        <v>6.5109399119346253E-2</v>
      </c>
      <c r="J250" t="str">
        <f t="shared" si="11"/>
        <v>31/12/2023</v>
      </c>
    </row>
    <row r="251" spans="1:10" x14ac:dyDescent="0.2">
      <c r="A251" s="9" t="s">
        <v>1126</v>
      </c>
      <c r="B251">
        <v>23160000400011</v>
      </c>
      <c r="C251" s="9" t="s">
        <v>1120</v>
      </c>
      <c r="F251" s="5">
        <v>1356.99</v>
      </c>
      <c r="G251" t="s">
        <v>65</v>
      </c>
      <c r="H251" s="8">
        <f t="shared" si="10"/>
        <v>4</v>
      </c>
      <c r="I251">
        <f>(F251*H251)/$F$259</f>
        <v>4.5969200578023763E-2</v>
      </c>
      <c r="J251" t="str">
        <f t="shared" si="11"/>
        <v>31/12/2023</v>
      </c>
    </row>
    <row r="252" spans="1:10" x14ac:dyDescent="0.2">
      <c r="A252" s="9" t="s">
        <v>1126</v>
      </c>
      <c r="B252">
        <v>184501</v>
      </c>
      <c r="C252" s="9" t="s">
        <v>1100</v>
      </c>
      <c r="F252" s="5">
        <v>8</v>
      </c>
      <c r="G252" t="s">
        <v>283</v>
      </c>
      <c r="H252" s="8">
        <f t="shared" si="10"/>
        <v>31</v>
      </c>
      <c r="I252">
        <f>(F252*H252)/$F$259</f>
        <v>2.1003031973982661E-3</v>
      </c>
      <c r="J252" t="str">
        <f t="shared" si="11"/>
        <v>31/12/2023</v>
      </c>
    </row>
    <row r="253" spans="1:10" x14ac:dyDescent="0.2">
      <c r="A253" s="9" t="s">
        <v>1126</v>
      </c>
      <c r="B253">
        <v>184501</v>
      </c>
      <c r="C253" s="9" t="s">
        <v>1120</v>
      </c>
      <c r="F253" s="5">
        <v>780.9</v>
      </c>
      <c r="G253" t="s">
        <v>283</v>
      </c>
      <c r="H253" s="8">
        <f t="shared" si="10"/>
        <v>4</v>
      </c>
      <c r="I253">
        <f>(F253*H253)/$F$259</f>
        <v>2.6453657529811388E-2</v>
      </c>
      <c r="J253" t="str">
        <f t="shared" si="11"/>
        <v>31/12/2023</v>
      </c>
    </row>
    <row r="254" spans="1:10" x14ac:dyDescent="0.2">
      <c r="A254" s="9" t="s">
        <v>1126</v>
      </c>
      <c r="B254">
        <v>8223</v>
      </c>
      <c r="C254" s="9" t="s">
        <v>1074</v>
      </c>
      <c r="F254" s="5">
        <v>2664.48</v>
      </c>
      <c r="G254" t="s">
        <v>409</v>
      </c>
      <c r="H254" s="8">
        <f t="shared" si="10"/>
        <v>54</v>
      </c>
      <c r="I254">
        <f>(F254*H254)/$F$259</f>
        <v>1.2185308734830709</v>
      </c>
      <c r="J254" t="str">
        <f t="shared" si="11"/>
        <v>31/12/2023</v>
      </c>
    </row>
    <row r="255" spans="1:10" x14ac:dyDescent="0.2">
      <c r="A255" s="9" t="s">
        <v>1132</v>
      </c>
      <c r="B255">
        <v>3417002133</v>
      </c>
      <c r="C255" s="9" t="s">
        <v>1120</v>
      </c>
      <c r="F255" s="5">
        <v>7791.88</v>
      </c>
      <c r="G255" t="s">
        <v>441</v>
      </c>
      <c r="H255" s="8">
        <f t="shared" si="10"/>
        <v>-10</v>
      </c>
      <c r="I255">
        <f>(F255*H255)/$F$259</f>
        <v>-0.65989155152191947</v>
      </c>
      <c r="J255" t="str">
        <f t="shared" si="11"/>
        <v>17/12/2023</v>
      </c>
    </row>
    <row r="256" spans="1:10" x14ac:dyDescent="0.2">
      <c r="A256" s="9" t="s">
        <v>1133</v>
      </c>
      <c r="B256">
        <v>16</v>
      </c>
      <c r="C256" s="9" t="s">
        <v>1102</v>
      </c>
      <c r="F256" s="5">
        <v>1087.27</v>
      </c>
      <c r="G256" t="s">
        <v>1031</v>
      </c>
      <c r="H256" s="8">
        <f t="shared" si="10"/>
        <v>9</v>
      </c>
      <c r="I256">
        <f>(F256*H256)/$F$259</f>
        <v>8.2872459342406932E-2</v>
      </c>
      <c r="J256" t="str">
        <f t="shared" si="11"/>
        <v>08/12/2023</v>
      </c>
    </row>
    <row r="257" spans="1:11" x14ac:dyDescent="0.2">
      <c r="A257" s="9" t="s">
        <v>1134</v>
      </c>
      <c r="B257">
        <v>12574</v>
      </c>
      <c r="C257" s="9" t="s">
        <v>1113</v>
      </c>
      <c r="F257" s="5">
        <v>75.05</v>
      </c>
      <c r="G257" t="s">
        <v>1066</v>
      </c>
      <c r="H257" s="8">
        <f t="shared" si="10"/>
        <v>2</v>
      </c>
      <c r="I257">
        <f>(F257*H257)/$F$259</f>
        <v>1.2711915722962894E-3</v>
      </c>
      <c r="J257" t="str">
        <f t="shared" si="11"/>
        <v>06/12/2023</v>
      </c>
    </row>
    <row r="258" spans="1:11" x14ac:dyDescent="0.2">
      <c r="A258" s="9" t="s">
        <v>1118</v>
      </c>
      <c r="B258">
        <v>33</v>
      </c>
      <c r="C258" s="9" t="s">
        <v>1124</v>
      </c>
      <c r="F258" s="5">
        <v>745</v>
      </c>
      <c r="G258" t="s">
        <v>1071</v>
      </c>
      <c r="H258" s="8">
        <f t="shared" si="10"/>
        <v>-5</v>
      </c>
      <c r="I258">
        <f>(F258*H258)/$F$259</f>
        <v>-3.1546892783502187E-2</v>
      </c>
      <c r="J258" t="str">
        <f t="shared" si="11"/>
        <v>15/12/2023</v>
      </c>
    </row>
    <row r="259" spans="1:11" ht="15.75" x14ac:dyDescent="0.2">
      <c r="F259" s="10">
        <f>SUM(F204:F258)</f>
        <v>118078.19</v>
      </c>
      <c r="J259" s="35">
        <f>+AVERAGE(I204:I258)</f>
        <v>7.2131887584597348E-2</v>
      </c>
      <c r="K259" s="16" t="s">
        <v>12</v>
      </c>
    </row>
  </sheetData>
  <autoFilter ref="F1:F258" xr:uid="{5F3163E6-84AE-43CB-835B-11A9CCB895CF}"/>
  <dataConsolidate/>
  <conditionalFormatting sqref="F1:F95 F97:F1048576">
    <cfRule type="cellIs" dxfId="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A5C4-544C-452D-A5C0-C2653D69E8C7}">
  <sheetPr codeName="Foglio9"/>
  <dimension ref="A2:D20"/>
  <sheetViews>
    <sheetView tabSelected="1" workbookViewId="0">
      <selection activeCell="I29" sqref="I29"/>
    </sheetView>
  </sheetViews>
  <sheetFormatPr defaultRowHeight="12.75" x14ac:dyDescent="0.2"/>
  <cols>
    <col min="4" max="4" width="8.1640625" bestFit="1" customWidth="1"/>
  </cols>
  <sheetData>
    <row r="2" spans="1:4" ht="15.75" x14ac:dyDescent="0.25">
      <c r="A2" s="34" t="s">
        <v>389</v>
      </c>
      <c r="B2" s="34"/>
      <c r="C2" s="34"/>
      <c r="D2" s="34"/>
    </row>
    <row r="3" spans="1:4" ht="15" x14ac:dyDescent="0.25">
      <c r="A3" s="1" t="s">
        <v>0</v>
      </c>
      <c r="B3" s="26">
        <f>+'1°TRIM23'!H83</f>
        <v>0.4699396207485092</v>
      </c>
      <c r="C3" s="26"/>
      <c r="D3" s="1"/>
    </row>
    <row r="4" spans="1:4" ht="15" x14ac:dyDescent="0.25">
      <c r="A4" s="1" t="s">
        <v>1</v>
      </c>
      <c r="B4" s="26">
        <f>+'1°TRIM23'!H173</f>
        <v>0.47795236078234199</v>
      </c>
      <c r="C4" s="26"/>
      <c r="D4" s="1"/>
    </row>
    <row r="5" spans="1:4" ht="15" x14ac:dyDescent="0.25">
      <c r="A5" s="1" t="s">
        <v>2</v>
      </c>
      <c r="B5" s="2">
        <f>+'1°TRIM23'!H274</f>
        <v>0.37877613733168769</v>
      </c>
      <c r="C5" s="26">
        <f>(B3+B4+B5)/3</f>
        <v>0.44222270628751298</v>
      </c>
      <c r="D5" s="1"/>
    </row>
    <row r="6" spans="1:4" ht="15" x14ac:dyDescent="0.25">
      <c r="A6" s="1" t="s">
        <v>3</v>
      </c>
      <c r="B6" s="2">
        <f>'2°TRIM23'!H107</f>
        <v>0.14402933375011479</v>
      </c>
      <c r="C6" s="26"/>
      <c r="D6" s="1"/>
    </row>
    <row r="7" spans="1:4" ht="15" x14ac:dyDescent="0.25">
      <c r="A7" s="1" t="s">
        <v>4</v>
      </c>
      <c r="B7" s="2">
        <f>'2°TRIM23'!H223</f>
        <v>0.31746313372924173</v>
      </c>
      <c r="C7" s="26"/>
      <c r="D7" s="1"/>
    </row>
    <row r="8" spans="1:4" ht="15" x14ac:dyDescent="0.25">
      <c r="A8" s="1" t="s">
        <v>5</v>
      </c>
      <c r="B8" s="2">
        <f>'2°TRIM23'!H364</f>
        <v>0.14839071083069305</v>
      </c>
      <c r="C8" s="26">
        <f>(B6+B7+B8)/3</f>
        <v>0.20329439277001651</v>
      </c>
      <c r="D8" s="1"/>
    </row>
    <row r="9" spans="1:4" ht="15" x14ac:dyDescent="0.25">
      <c r="A9" s="1" t="s">
        <v>6</v>
      </c>
      <c r="B9" s="2">
        <f>'3°TRIM22 (3)'!K81</f>
        <v>0.46356610027540635</v>
      </c>
      <c r="C9" s="26"/>
      <c r="D9" s="1"/>
    </row>
    <row r="10" spans="1:4" ht="15" x14ac:dyDescent="0.25">
      <c r="A10" s="1" t="s">
        <v>7</v>
      </c>
      <c r="B10" s="2">
        <f>'3°TRIM22 (3)'!K189</f>
        <v>0.24495616886133334</v>
      </c>
      <c r="C10" s="26"/>
      <c r="D10" s="1"/>
    </row>
    <row r="11" spans="1:4" ht="15" x14ac:dyDescent="0.25">
      <c r="A11" s="1" t="s">
        <v>8</v>
      </c>
      <c r="B11" s="2">
        <f>'3°TRIM22 (3)'!K271</f>
        <v>0.76169756556201407</v>
      </c>
      <c r="C11" s="26">
        <f>(B9+B10+B11)/3</f>
        <v>0.49007327823291796</v>
      </c>
      <c r="D11" s="1"/>
    </row>
    <row r="12" spans="1:4" ht="15" x14ac:dyDescent="0.25">
      <c r="A12" s="1" t="s">
        <v>9</v>
      </c>
      <c r="B12" s="2">
        <f>+'4°TRIM22 (4)'!J94</f>
        <v>6.5800858180668997E-2</v>
      </c>
      <c r="C12" s="26"/>
      <c r="D12" s="1"/>
    </row>
    <row r="13" spans="1:4" ht="15" x14ac:dyDescent="0.25">
      <c r="A13" s="1" t="s">
        <v>10</v>
      </c>
      <c r="B13" s="2">
        <f>+'4°TRIM22 (4)'!J202</f>
        <v>-2.4214169286166362E-2</v>
      </c>
      <c r="C13" s="26"/>
      <c r="D13" s="1"/>
    </row>
    <row r="14" spans="1:4" ht="15" x14ac:dyDescent="0.25">
      <c r="A14" s="1" t="s">
        <v>11</v>
      </c>
      <c r="B14" s="2">
        <f>+'4°TRIM22 (4)'!J259</f>
        <v>7.2131887584597348E-2</v>
      </c>
      <c r="C14" s="26">
        <f>(B12+B14+B13)/3</f>
        <v>3.7906192159699995E-2</v>
      </c>
      <c r="D14" s="1"/>
    </row>
    <row r="15" spans="1:4" ht="15" x14ac:dyDescent="0.25">
      <c r="C15" s="26"/>
      <c r="D15" s="1"/>
    </row>
    <row r="16" spans="1:4" ht="15" x14ac:dyDescent="0.25">
      <c r="A16" s="1" t="s">
        <v>133</v>
      </c>
      <c r="B16" s="2">
        <f>SUM(B3:B15)</f>
        <v>3.5204897083504427</v>
      </c>
      <c r="C16" s="26"/>
      <c r="D16" s="1"/>
    </row>
    <row r="17" spans="1:4" ht="15" x14ac:dyDescent="0.25">
      <c r="A17" s="1"/>
      <c r="B17" s="2"/>
      <c r="C17" s="26"/>
      <c r="D17" s="1"/>
    </row>
    <row r="18" spans="1:4" ht="15" x14ac:dyDescent="0.25">
      <c r="A18" s="1"/>
      <c r="B18" s="2"/>
      <c r="C18" s="27">
        <f>B16/9</f>
        <v>0.39116552315004921</v>
      </c>
      <c r="D18" s="3" t="s">
        <v>12</v>
      </c>
    </row>
    <row r="19" spans="1:4" ht="15" x14ac:dyDescent="0.25">
      <c r="A19" s="1"/>
      <c r="B19" s="2"/>
      <c r="D19" s="1"/>
    </row>
    <row r="20" spans="1:4" ht="15" x14ac:dyDescent="0.25">
      <c r="C20" s="26">
        <f>AVERAGE(C5:C12)</f>
        <v>0.37853012576348249</v>
      </c>
    </row>
  </sheetData>
  <mergeCells count="1">
    <mergeCell ref="A2:D2"/>
  </mergeCells>
  <conditionalFormatting sqref="C3:D15 A3:A14 A16:D18 A19:B19 D19 C20">
    <cfRule type="cellIs" dxfId="1" priority="2" operator="lessThan">
      <formula>0</formula>
    </cfRule>
  </conditionalFormatting>
  <conditionalFormatting sqref="B3:B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0F0EE-CD79-40C4-ADAD-0D5A2555D00E}">
  <sheetPr filterMode="1"/>
  <dimension ref="A1:AY557"/>
  <sheetViews>
    <sheetView topLeftCell="A127" zoomScale="98" zoomScaleNormal="98" workbookViewId="0">
      <selection activeCell="D5" sqref="D5:D556"/>
    </sheetView>
  </sheetViews>
  <sheetFormatPr defaultRowHeight="12.75" x14ac:dyDescent="0.2"/>
  <cols>
    <col min="1" max="1" width="12" style="14" bestFit="1" customWidth="1"/>
    <col min="2" max="2" width="11.6640625" bestFit="1" customWidth="1"/>
    <col min="3" max="3" width="15.33203125" bestFit="1" customWidth="1"/>
    <col min="4" max="4" width="19.33203125" style="17" bestFit="1" customWidth="1"/>
    <col min="6" max="6" width="58.5" bestFit="1" customWidth="1"/>
    <col min="7" max="7" width="10.6640625" bestFit="1" customWidth="1"/>
    <col min="8" max="8" width="9.33203125" style="11"/>
    <col min="13" max="13" width="9.33203125" style="11"/>
    <col min="15" max="15" width="9.33203125" style="11"/>
    <col min="17" max="17" width="58.5" style="11" bestFit="1" customWidth="1"/>
    <col min="38" max="38" width="9.33203125" style="33"/>
  </cols>
  <sheetData>
    <row r="1" spans="1:51" x14ac:dyDescent="0.2">
      <c r="A1" s="14" t="s">
        <v>134</v>
      </c>
      <c r="B1" t="s">
        <v>135</v>
      </c>
      <c r="C1" t="s">
        <v>136</v>
      </c>
      <c r="D1" s="17" t="s">
        <v>137</v>
      </c>
      <c r="E1" t="s">
        <v>138</v>
      </c>
      <c r="F1" t="s">
        <v>139</v>
      </c>
      <c r="G1" t="s">
        <v>140</v>
      </c>
      <c r="H1" s="11" t="s">
        <v>74</v>
      </c>
      <c r="I1" t="s">
        <v>73</v>
      </c>
      <c r="J1" t="s">
        <v>141</v>
      </c>
      <c r="K1" t="s">
        <v>142</v>
      </c>
      <c r="L1" t="s">
        <v>143</v>
      </c>
      <c r="M1" s="11" t="s">
        <v>144</v>
      </c>
      <c r="N1" t="s">
        <v>145</v>
      </c>
      <c r="O1" s="11" t="s">
        <v>146</v>
      </c>
      <c r="P1" t="s">
        <v>147</v>
      </c>
      <c r="Q1" s="11" t="s">
        <v>148</v>
      </c>
      <c r="R1" t="s">
        <v>149</v>
      </c>
      <c r="S1" t="s">
        <v>150</v>
      </c>
      <c r="T1" t="s">
        <v>151</v>
      </c>
      <c r="U1" t="s">
        <v>152</v>
      </c>
      <c r="V1" t="s">
        <v>153</v>
      </c>
      <c r="W1" t="s">
        <v>154</v>
      </c>
      <c r="X1" t="s">
        <v>155</v>
      </c>
      <c r="Y1" t="s">
        <v>156</v>
      </c>
      <c r="Z1" t="s">
        <v>157</v>
      </c>
      <c r="AA1" t="s">
        <v>158</v>
      </c>
      <c r="AB1" t="s">
        <v>159</v>
      </c>
      <c r="AC1" t="s">
        <v>160</v>
      </c>
      <c r="AD1" t="s">
        <v>161</v>
      </c>
      <c r="AE1" t="s">
        <v>162</v>
      </c>
      <c r="AF1" t="s">
        <v>163</v>
      </c>
      <c r="AG1" t="s">
        <v>164</v>
      </c>
      <c r="AH1" t="s">
        <v>165</v>
      </c>
      <c r="AI1" t="s">
        <v>166</v>
      </c>
      <c r="AJ1" t="s">
        <v>167</v>
      </c>
      <c r="AK1" t="s">
        <v>168</v>
      </c>
      <c r="AL1" s="33" t="s">
        <v>72</v>
      </c>
      <c r="AM1" t="s">
        <v>169</v>
      </c>
      <c r="AN1" t="s">
        <v>170</v>
      </c>
      <c r="AO1" t="s">
        <v>171</v>
      </c>
      <c r="AP1" t="s">
        <v>172</v>
      </c>
      <c r="AQ1" t="s">
        <v>173</v>
      </c>
      <c r="AR1" t="s">
        <v>174</v>
      </c>
      <c r="AS1" t="s">
        <v>116</v>
      </c>
      <c r="AT1" t="s">
        <v>175</v>
      </c>
      <c r="AU1" t="s">
        <v>176</v>
      </c>
      <c r="AV1" t="s">
        <v>177</v>
      </c>
      <c r="AW1" t="s">
        <v>178</v>
      </c>
      <c r="AX1" t="s">
        <v>179</v>
      </c>
      <c r="AY1" s="13" t="s">
        <v>1073</v>
      </c>
    </row>
    <row r="2" spans="1:51" hidden="1" x14ac:dyDescent="0.2">
      <c r="A2" s="14" t="s">
        <v>180</v>
      </c>
      <c r="B2">
        <v>20</v>
      </c>
      <c r="C2">
        <v>0</v>
      </c>
      <c r="D2" s="17" t="s">
        <v>594</v>
      </c>
      <c r="E2" t="s">
        <v>595</v>
      </c>
      <c r="F2">
        <v>100</v>
      </c>
      <c r="G2" t="s">
        <v>188</v>
      </c>
      <c r="H2" s="11">
        <v>0</v>
      </c>
      <c r="I2">
        <v>1183</v>
      </c>
      <c r="J2" t="s">
        <v>182</v>
      </c>
      <c r="K2">
        <v>2</v>
      </c>
      <c r="L2" t="s">
        <v>191</v>
      </c>
      <c r="M2" s="11">
        <v>202352</v>
      </c>
      <c r="O2" s="11" t="s">
        <v>494</v>
      </c>
      <c r="Q2" s="11" t="s">
        <v>37</v>
      </c>
      <c r="R2" t="s">
        <v>596</v>
      </c>
      <c r="S2" t="s">
        <v>184</v>
      </c>
      <c r="T2">
        <v>34170</v>
      </c>
      <c r="U2" t="s">
        <v>185</v>
      </c>
      <c r="V2">
        <v>100</v>
      </c>
      <c r="W2" t="s">
        <v>182</v>
      </c>
      <c r="X2">
        <v>2</v>
      </c>
      <c r="Y2">
        <v>-1183</v>
      </c>
      <c r="Z2">
        <v>1</v>
      </c>
      <c r="AA2">
        <v>95847</v>
      </c>
      <c r="AB2">
        <v>0</v>
      </c>
      <c r="AC2" t="s">
        <v>189</v>
      </c>
      <c r="AD2">
        <v>0</v>
      </c>
      <c r="AE2">
        <v>1</v>
      </c>
      <c r="AF2">
        <v>1</v>
      </c>
      <c r="AG2">
        <v>855164610</v>
      </c>
      <c r="AH2">
        <v>5</v>
      </c>
      <c r="AI2">
        <v>1</v>
      </c>
      <c r="AJ2">
        <v>1</v>
      </c>
      <c r="AK2">
        <v>0</v>
      </c>
      <c r="AL2" s="33" t="s">
        <v>566</v>
      </c>
      <c r="AO2" t="s">
        <v>189</v>
      </c>
      <c r="AP2">
        <v>17</v>
      </c>
      <c r="AQ2" t="s">
        <v>192</v>
      </c>
      <c r="AR2" t="s">
        <v>37</v>
      </c>
      <c r="AS2" t="s">
        <v>594</v>
      </c>
      <c r="AT2" t="s">
        <v>595</v>
      </c>
      <c r="AV2">
        <v>0</v>
      </c>
      <c r="AW2">
        <v>1183</v>
      </c>
      <c r="AX2" t="s">
        <v>187</v>
      </c>
    </row>
    <row r="3" spans="1:51" hidden="1" x14ac:dyDescent="0.2">
      <c r="A3" s="14" t="s">
        <v>180</v>
      </c>
      <c r="B3">
        <v>20</v>
      </c>
      <c r="C3">
        <v>0</v>
      </c>
      <c r="D3" s="17" t="s">
        <v>594</v>
      </c>
      <c r="E3" t="s">
        <v>595</v>
      </c>
      <c r="F3">
        <v>100</v>
      </c>
      <c r="G3" t="s">
        <v>181</v>
      </c>
      <c r="H3" s="11">
        <v>1183</v>
      </c>
      <c r="I3">
        <v>0</v>
      </c>
      <c r="J3" t="s">
        <v>182</v>
      </c>
      <c r="K3">
        <v>2</v>
      </c>
      <c r="L3" t="s">
        <v>191</v>
      </c>
      <c r="M3" s="11">
        <v>202352</v>
      </c>
      <c r="O3" s="11" t="s">
        <v>494</v>
      </c>
      <c r="Q3" s="11" t="s">
        <v>37</v>
      </c>
      <c r="R3" t="s">
        <v>596</v>
      </c>
      <c r="S3" t="s">
        <v>184</v>
      </c>
      <c r="T3">
        <v>34170</v>
      </c>
      <c r="U3" t="s">
        <v>185</v>
      </c>
      <c r="V3">
        <v>100</v>
      </c>
      <c r="W3" t="s">
        <v>182</v>
      </c>
      <c r="X3">
        <v>2</v>
      </c>
      <c r="Y3">
        <v>1183</v>
      </c>
      <c r="Z3">
        <v>1</v>
      </c>
      <c r="AA3">
        <v>97085</v>
      </c>
      <c r="AB3">
        <v>0</v>
      </c>
      <c r="AC3" t="s">
        <v>186</v>
      </c>
      <c r="AD3">
        <v>0</v>
      </c>
      <c r="AE3">
        <v>1</v>
      </c>
      <c r="AF3">
        <v>1</v>
      </c>
      <c r="AG3">
        <v>855164610</v>
      </c>
      <c r="AH3">
        <v>5</v>
      </c>
      <c r="AI3">
        <v>1</v>
      </c>
      <c r="AJ3">
        <v>1</v>
      </c>
      <c r="AK3">
        <v>0</v>
      </c>
      <c r="AL3" s="33" t="s">
        <v>597</v>
      </c>
      <c r="AO3" t="s">
        <v>186</v>
      </c>
      <c r="AP3">
        <v>53</v>
      </c>
      <c r="AQ3" t="s">
        <v>192</v>
      </c>
      <c r="AR3" t="s">
        <v>37</v>
      </c>
      <c r="AS3" t="s">
        <v>594</v>
      </c>
      <c r="AT3" t="s">
        <v>595</v>
      </c>
      <c r="AV3">
        <v>1183</v>
      </c>
      <c r="AW3">
        <v>0</v>
      </c>
      <c r="AX3" t="s">
        <v>187</v>
      </c>
      <c r="AY3" t="str">
        <f>+MID(D3,4,2)</f>
        <v>11</v>
      </c>
    </row>
    <row r="4" spans="1:51" hidden="1" x14ac:dyDescent="0.2">
      <c r="A4" s="14" t="s">
        <v>180</v>
      </c>
      <c r="B4">
        <v>23</v>
      </c>
      <c r="C4">
        <v>0</v>
      </c>
      <c r="D4" s="17" t="s">
        <v>598</v>
      </c>
      <c r="E4" t="s">
        <v>599</v>
      </c>
      <c r="F4">
        <v>100</v>
      </c>
      <c r="G4" t="s">
        <v>188</v>
      </c>
      <c r="H4" s="11">
        <v>0</v>
      </c>
      <c r="I4">
        <v>2570</v>
      </c>
      <c r="J4" t="s">
        <v>182</v>
      </c>
      <c r="K4">
        <v>2</v>
      </c>
      <c r="L4" t="s">
        <v>191</v>
      </c>
      <c r="M4" s="11">
        <v>3454504465</v>
      </c>
      <c r="O4" s="11" t="s">
        <v>600</v>
      </c>
      <c r="Q4" s="11" t="s">
        <v>58</v>
      </c>
      <c r="R4" t="s">
        <v>193</v>
      </c>
      <c r="S4" t="s">
        <v>194</v>
      </c>
      <c r="T4">
        <v>20049</v>
      </c>
      <c r="U4" t="s">
        <v>195</v>
      </c>
      <c r="V4">
        <v>100</v>
      </c>
      <c r="W4" t="s">
        <v>182</v>
      </c>
      <c r="X4">
        <v>2</v>
      </c>
      <c r="Y4">
        <v>-2570</v>
      </c>
      <c r="Z4">
        <v>1</v>
      </c>
      <c r="AA4">
        <v>96301</v>
      </c>
      <c r="AB4">
        <v>0</v>
      </c>
      <c r="AC4" t="s">
        <v>189</v>
      </c>
      <c r="AD4">
        <v>0</v>
      </c>
      <c r="AE4">
        <v>1</v>
      </c>
      <c r="AF4">
        <v>1</v>
      </c>
      <c r="AG4">
        <v>200805364</v>
      </c>
      <c r="AH4">
        <v>5</v>
      </c>
      <c r="AI4">
        <v>1</v>
      </c>
      <c r="AJ4">
        <v>1</v>
      </c>
      <c r="AK4">
        <v>0</v>
      </c>
      <c r="AL4" s="33" t="s">
        <v>601</v>
      </c>
      <c r="AO4" t="s">
        <v>189</v>
      </c>
      <c r="AP4">
        <v>902</v>
      </c>
      <c r="AQ4" t="s">
        <v>192</v>
      </c>
      <c r="AR4" t="s">
        <v>58</v>
      </c>
      <c r="AS4" t="s">
        <v>598</v>
      </c>
      <c r="AT4" t="s">
        <v>599</v>
      </c>
      <c r="AV4">
        <v>0</v>
      </c>
      <c r="AW4">
        <v>2570</v>
      </c>
      <c r="AX4" t="s">
        <v>187</v>
      </c>
    </row>
    <row r="5" spans="1:51" x14ac:dyDescent="0.2">
      <c r="A5" s="14" t="s">
        <v>180</v>
      </c>
      <c r="B5">
        <v>23</v>
      </c>
      <c r="C5">
        <v>0</v>
      </c>
      <c r="D5" s="17" t="s">
        <v>598</v>
      </c>
      <c r="E5" t="s">
        <v>599</v>
      </c>
      <c r="F5">
        <v>100</v>
      </c>
      <c r="G5" t="s">
        <v>181</v>
      </c>
      <c r="H5" s="11">
        <v>2570</v>
      </c>
      <c r="I5">
        <v>0</v>
      </c>
      <c r="J5" t="s">
        <v>182</v>
      </c>
      <c r="K5">
        <v>2</v>
      </c>
      <c r="L5" t="s">
        <v>191</v>
      </c>
      <c r="M5" s="11">
        <v>3454504465</v>
      </c>
      <c r="O5" s="11" t="s">
        <v>600</v>
      </c>
      <c r="Q5" s="11" t="s">
        <v>58</v>
      </c>
      <c r="R5" t="s">
        <v>193</v>
      </c>
      <c r="S5" t="s">
        <v>194</v>
      </c>
      <c r="T5">
        <v>20049</v>
      </c>
      <c r="U5" t="s">
        <v>195</v>
      </c>
      <c r="V5">
        <v>100</v>
      </c>
      <c r="W5" t="s">
        <v>182</v>
      </c>
      <c r="X5">
        <v>2</v>
      </c>
      <c r="Y5">
        <v>2570</v>
      </c>
      <c r="Z5">
        <v>1</v>
      </c>
      <c r="AA5">
        <v>97537</v>
      </c>
      <c r="AB5">
        <v>0</v>
      </c>
      <c r="AC5" t="s">
        <v>186</v>
      </c>
      <c r="AD5">
        <v>0</v>
      </c>
      <c r="AE5">
        <v>1</v>
      </c>
      <c r="AF5">
        <v>1</v>
      </c>
      <c r="AG5">
        <v>200805364</v>
      </c>
      <c r="AH5">
        <v>5</v>
      </c>
      <c r="AI5">
        <v>1</v>
      </c>
      <c r="AJ5">
        <v>1</v>
      </c>
      <c r="AK5">
        <v>0</v>
      </c>
      <c r="AL5" s="33" t="s">
        <v>602</v>
      </c>
      <c r="AO5" t="s">
        <v>186</v>
      </c>
      <c r="AP5">
        <v>53</v>
      </c>
      <c r="AQ5" t="s">
        <v>192</v>
      </c>
      <c r="AR5" t="s">
        <v>58</v>
      </c>
      <c r="AS5" t="s">
        <v>598</v>
      </c>
      <c r="AT5" t="s">
        <v>599</v>
      </c>
      <c r="AV5">
        <v>2570</v>
      </c>
      <c r="AW5">
        <v>0</v>
      </c>
      <c r="AX5" t="s">
        <v>187</v>
      </c>
      <c r="AY5" t="str">
        <f>+MID(D5,4,2)</f>
        <v>12</v>
      </c>
    </row>
    <row r="6" spans="1:51" hidden="1" x14ac:dyDescent="0.2">
      <c r="A6" s="14" t="s">
        <v>180</v>
      </c>
      <c r="B6">
        <v>23</v>
      </c>
      <c r="C6">
        <v>0</v>
      </c>
      <c r="D6" s="17" t="s">
        <v>568</v>
      </c>
      <c r="E6" t="s">
        <v>603</v>
      </c>
      <c r="F6">
        <v>100</v>
      </c>
      <c r="G6" t="s">
        <v>188</v>
      </c>
      <c r="H6" s="11">
        <v>0</v>
      </c>
      <c r="I6">
        <v>168</v>
      </c>
      <c r="J6" t="s">
        <v>182</v>
      </c>
      <c r="K6">
        <v>2</v>
      </c>
      <c r="L6" t="s">
        <v>191</v>
      </c>
      <c r="M6" s="11">
        <v>3474558967</v>
      </c>
      <c r="O6" s="11" t="s">
        <v>491</v>
      </c>
      <c r="Q6" s="11" t="s">
        <v>58</v>
      </c>
      <c r="R6" t="s">
        <v>193</v>
      </c>
      <c r="S6" t="s">
        <v>194</v>
      </c>
      <c r="T6">
        <v>20049</v>
      </c>
      <c r="U6" t="s">
        <v>195</v>
      </c>
      <c r="V6">
        <v>100</v>
      </c>
      <c r="W6" t="s">
        <v>182</v>
      </c>
      <c r="X6">
        <v>2</v>
      </c>
      <c r="Y6">
        <v>-168</v>
      </c>
      <c r="Z6">
        <v>1</v>
      </c>
      <c r="AA6">
        <v>95139</v>
      </c>
      <c r="AB6">
        <v>0</v>
      </c>
      <c r="AC6" t="s">
        <v>189</v>
      </c>
      <c r="AD6">
        <v>0</v>
      </c>
      <c r="AE6">
        <v>1</v>
      </c>
      <c r="AF6">
        <v>1</v>
      </c>
      <c r="AG6">
        <v>200805364</v>
      </c>
      <c r="AH6">
        <v>5</v>
      </c>
      <c r="AI6">
        <v>1</v>
      </c>
      <c r="AJ6">
        <v>1</v>
      </c>
      <c r="AK6">
        <v>0</v>
      </c>
      <c r="AL6" s="33" t="s">
        <v>494</v>
      </c>
      <c r="AO6" t="s">
        <v>189</v>
      </c>
      <c r="AP6">
        <v>902</v>
      </c>
      <c r="AQ6" t="s">
        <v>192</v>
      </c>
      <c r="AR6" t="s">
        <v>58</v>
      </c>
      <c r="AS6" t="s">
        <v>568</v>
      </c>
      <c r="AT6" t="s">
        <v>603</v>
      </c>
      <c r="AV6">
        <v>0</v>
      </c>
      <c r="AW6">
        <v>168</v>
      </c>
      <c r="AX6" t="s">
        <v>187</v>
      </c>
    </row>
    <row r="7" spans="1:51" hidden="1" x14ac:dyDescent="0.2">
      <c r="A7" s="14" t="s">
        <v>180</v>
      </c>
      <c r="B7">
        <v>23</v>
      </c>
      <c r="C7">
        <v>0</v>
      </c>
      <c r="D7" s="17" t="s">
        <v>568</v>
      </c>
      <c r="E7" t="s">
        <v>603</v>
      </c>
      <c r="F7">
        <v>100</v>
      </c>
      <c r="G7" t="s">
        <v>181</v>
      </c>
      <c r="H7" s="11">
        <v>168</v>
      </c>
      <c r="I7">
        <v>0</v>
      </c>
      <c r="J7" t="s">
        <v>182</v>
      </c>
      <c r="K7">
        <v>2</v>
      </c>
      <c r="L7" t="s">
        <v>191</v>
      </c>
      <c r="M7" s="11">
        <v>3474558967</v>
      </c>
      <c r="O7" s="11" t="s">
        <v>491</v>
      </c>
      <c r="Q7" s="11" t="s">
        <v>58</v>
      </c>
      <c r="R7" t="s">
        <v>193</v>
      </c>
      <c r="S7" t="s">
        <v>194</v>
      </c>
      <c r="T7">
        <v>20049</v>
      </c>
      <c r="U7" t="s">
        <v>195</v>
      </c>
      <c r="V7">
        <v>100</v>
      </c>
      <c r="W7" t="s">
        <v>182</v>
      </c>
      <c r="X7">
        <v>2</v>
      </c>
      <c r="Y7">
        <v>168</v>
      </c>
      <c r="Z7">
        <v>1</v>
      </c>
      <c r="AA7">
        <v>96526</v>
      </c>
      <c r="AB7">
        <v>0</v>
      </c>
      <c r="AC7" t="s">
        <v>186</v>
      </c>
      <c r="AD7">
        <v>0</v>
      </c>
      <c r="AE7">
        <v>1</v>
      </c>
      <c r="AF7">
        <v>1</v>
      </c>
      <c r="AG7">
        <v>200805364</v>
      </c>
      <c r="AH7">
        <v>5</v>
      </c>
      <c r="AI7">
        <v>1</v>
      </c>
      <c r="AJ7">
        <v>1</v>
      </c>
      <c r="AK7">
        <v>0</v>
      </c>
      <c r="AL7" s="33" t="s">
        <v>604</v>
      </c>
      <c r="AO7" t="s">
        <v>186</v>
      </c>
      <c r="AP7">
        <v>53</v>
      </c>
      <c r="AQ7" t="s">
        <v>192</v>
      </c>
      <c r="AR7" t="s">
        <v>58</v>
      </c>
      <c r="AS7" t="s">
        <v>568</v>
      </c>
      <c r="AT7" t="s">
        <v>603</v>
      </c>
      <c r="AV7">
        <v>168</v>
      </c>
      <c r="AW7">
        <v>0</v>
      </c>
      <c r="AX7" t="s">
        <v>187</v>
      </c>
      <c r="AY7" t="str">
        <f>+MID(D7,4,2)</f>
        <v>10</v>
      </c>
    </row>
    <row r="8" spans="1:51" hidden="1" x14ac:dyDescent="0.2">
      <c r="A8" s="14" t="s">
        <v>180</v>
      </c>
      <c r="B8">
        <v>23</v>
      </c>
      <c r="C8">
        <v>0</v>
      </c>
      <c r="D8" s="17" t="s">
        <v>598</v>
      </c>
      <c r="E8" t="s">
        <v>605</v>
      </c>
      <c r="F8">
        <v>100</v>
      </c>
      <c r="G8" t="s">
        <v>188</v>
      </c>
      <c r="H8" s="11">
        <v>0</v>
      </c>
      <c r="I8">
        <v>230</v>
      </c>
      <c r="J8" t="s">
        <v>182</v>
      </c>
      <c r="K8">
        <v>2</v>
      </c>
      <c r="L8" t="s">
        <v>191</v>
      </c>
      <c r="M8" s="11">
        <v>349888311</v>
      </c>
      <c r="O8" s="11" t="s">
        <v>606</v>
      </c>
      <c r="Q8" s="11" t="s">
        <v>58</v>
      </c>
      <c r="R8" t="s">
        <v>193</v>
      </c>
      <c r="S8" t="s">
        <v>194</v>
      </c>
      <c r="T8">
        <v>20049</v>
      </c>
      <c r="U8" t="s">
        <v>195</v>
      </c>
      <c r="V8">
        <v>100</v>
      </c>
      <c r="W8" t="s">
        <v>182</v>
      </c>
      <c r="X8">
        <v>2</v>
      </c>
      <c r="Y8">
        <v>-230</v>
      </c>
      <c r="Z8">
        <v>1</v>
      </c>
      <c r="AA8">
        <v>96408</v>
      </c>
      <c r="AB8">
        <v>0</v>
      </c>
      <c r="AC8" t="s">
        <v>189</v>
      </c>
      <c r="AD8">
        <v>0</v>
      </c>
      <c r="AE8">
        <v>1</v>
      </c>
      <c r="AF8">
        <v>1</v>
      </c>
      <c r="AG8">
        <v>200805364</v>
      </c>
      <c r="AH8">
        <v>5</v>
      </c>
      <c r="AI8">
        <v>1</v>
      </c>
      <c r="AJ8">
        <v>1</v>
      </c>
      <c r="AK8">
        <v>0</v>
      </c>
      <c r="AL8" s="33" t="s">
        <v>607</v>
      </c>
      <c r="AO8" t="s">
        <v>189</v>
      </c>
      <c r="AP8">
        <v>902</v>
      </c>
      <c r="AQ8" t="s">
        <v>192</v>
      </c>
      <c r="AR8" t="s">
        <v>58</v>
      </c>
      <c r="AS8" t="s">
        <v>598</v>
      </c>
      <c r="AT8" t="s">
        <v>605</v>
      </c>
      <c r="AV8">
        <v>0</v>
      </c>
      <c r="AW8">
        <v>230</v>
      </c>
      <c r="AX8" t="s">
        <v>187</v>
      </c>
    </row>
    <row r="9" spans="1:51" s="31" customFormat="1" x14ac:dyDescent="0.2">
      <c r="A9" s="30" t="s">
        <v>180</v>
      </c>
      <c r="B9" s="31">
        <v>23</v>
      </c>
      <c r="C9" s="31">
        <v>0</v>
      </c>
      <c r="D9" s="32" t="s">
        <v>598</v>
      </c>
      <c r="E9" s="31" t="s">
        <v>605</v>
      </c>
      <c r="F9" s="31">
        <v>100</v>
      </c>
      <c r="G9" s="31" t="s">
        <v>181</v>
      </c>
      <c r="H9" s="33">
        <v>230</v>
      </c>
      <c r="I9" s="31">
        <v>0</v>
      </c>
      <c r="J9" s="31" t="s">
        <v>182</v>
      </c>
      <c r="K9" s="31">
        <v>2</v>
      </c>
      <c r="L9" s="31" t="s">
        <v>191</v>
      </c>
      <c r="M9" s="33">
        <v>349888311</v>
      </c>
      <c r="O9" s="33" t="s">
        <v>606</v>
      </c>
      <c r="Q9" s="33" t="s">
        <v>58</v>
      </c>
      <c r="R9" s="31" t="s">
        <v>193</v>
      </c>
      <c r="S9" s="31" t="s">
        <v>194</v>
      </c>
      <c r="T9" s="31">
        <v>20049</v>
      </c>
      <c r="U9" s="31" t="s">
        <v>195</v>
      </c>
      <c r="V9" s="31">
        <v>100</v>
      </c>
      <c r="W9" s="31" t="s">
        <v>182</v>
      </c>
      <c r="X9" s="31">
        <v>2</v>
      </c>
      <c r="Y9" s="31">
        <v>230</v>
      </c>
      <c r="Z9" s="31">
        <v>1</v>
      </c>
      <c r="AA9" s="31">
        <v>97537</v>
      </c>
      <c r="AB9" s="31">
        <v>0</v>
      </c>
      <c r="AC9" s="31" t="s">
        <v>186</v>
      </c>
      <c r="AD9" s="31">
        <v>0</v>
      </c>
      <c r="AE9" s="31">
        <v>1</v>
      </c>
      <c r="AF9" s="31">
        <v>2</v>
      </c>
      <c r="AG9" s="31">
        <v>200805364</v>
      </c>
      <c r="AH9" s="31">
        <v>5</v>
      </c>
      <c r="AI9" s="31">
        <v>1</v>
      </c>
      <c r="AJ9" s="31">
        <v>1</v>
      </c>
      <c r="AK9" s="31">
        <v>0</v>
      </c>
      <c r="AL9" s="33" t="s">
        <v>602</v>
      </c>
      <c r="AO9" s="31" t="s">
        <v>186</v>
      </c>
      <c r="AP9" s="31">
        <v>53</v>
      </c>
      <c r="AQ9" s="31" t="s">
        <v>192</v>
      </c>
      <c r="AR9" s="31" t="s">
        <v>58</v>
      </c>
      <c r="AS9" s="31" t="s">
        <v>598</v>
      </c>
      <c r="AT9" s="31" t="s">
        <v>605</v>
      </c>
      <c r="AV9" s="31">
        <v>230</v>
      </c>
      <c r="AW9" s="31">
        <v>0</v>
      </c>
      <c r="AX9" s="31" t="s">
        <v>187</v>
      </c>
      <c r="AY9" t="str">
        <f>+MID(D9,4,2)</f>
        <v>12</v>
      </c>
    </row>
    <row r="10" spans="1:51" hidden="1" x14ac:dyDescent="0.2">
      <c r="A10" s="14" t="s">
        <v>180</v>
      </c>
      <c r="B10">
        <v>23</v>
      </c>
      <c r="C10">
        <v>0</v>
      </c>
      <c r="D10" s="17" t="s">
        <v>598</v>
      </c>
      <c r="E10" t="s">
        <v>608</v>
      </c>
      <c r="F10">
        <v>100</v>
      </c>
      <c r="G10" t="s">
        <v>188</v>
      </c>
      <c r="H10" s="11">
        <v>0</v>
      </c>
      <c r="I10">
        <v>460</v>
      </c>
      <c r="J10" t="s">
        <v>182</v>
      </c>
      <c r="K10">
        <v>2</v>
      </c>
      <c r="L10" t="s">
        <v>191</v>
      </c>
      <c r="M10" s="11">
        <v>349888312</v>
      </c>
      <c r="O10" s="11" t="s">
        <v>606</v>
      </c>
      <c r="Q10" s="11" t="s">
        <v>58</v>
      </c>
      <c r="R10" t="s">
        <v>193</v>
      </c>
      <c r="S10" t="s">
        <v>194</v>
      </c>
      <c r="T10">
        <v>20049</v>
      </c>
      <c r="U10" t="s">
        <v>195</v>
      </c>
      <c r="V10">
        <v>100</v>
      </c>
      <c r="W10" t="s">
        <v>182</v>
      </c>
      <c r="X10">
        <v>2</v>
      </c>
      <c r="Y10">
        <v>-460</v>
      </c>
      <c r="Z10">
        <v>1</v>
      </c>
      <c r="AA10">
        <v>96409</v>
      </c>
      <c r="AB10">
        <v>0</v>
      </c>
      <c r="AC10" t="s">
        <v>189</v>
      </c>
      <c r="AD10">
        <v>0</v>
      </c>
      <c r="AE10">
        <v>1</v>
      </c>
      <c r="AF10">
        <v>1</v>
      </c>
      <c r="AG10">
        <v>200805364</v>
      </c>
      <c r="AH10">
        <v>5</v>
      </c>
      <c r="AI10">
        <v>1</v>
      </c>
      <c r="AJ10">
        <v>1</v>
      </c>
      <c r="AK10">
        <v>0</v>
      </c>
      <c r="AL10" s="33" t="s">
        <v>607</v>
      </c>
      <c r="AO10" t="s">
        <v>189</v>
      </c>
      <c r="AP10">
        <v>902</v>
      </c>
      <c r="AQ10" t="s">
        <v>192</v>
      </c>
      <c r="AR10" t="s">
        <v>58</v>
      </c>
      <c r="AS10" t="s">
        <v>598</v>
      </c>
      <c r="AT10" t="s">
        <v>608</v>
      </c>
      <c r="AV10">
        <v>0</v>
      </c>
      <c r="AW10">
        <v>460</v>
      </c>
      <c r="AX10" t="s">
        <v>187</v>
      </c>
    </row>
    <row r="11" spans="1:51" x14ac:dyDescent="0.2">
      <c r="A11" s="14" t="s">
        <v>180</v>
      </c>
      <c r="B11">
        <v>23</v>
      </c>
      <c r="C11">
        <v>0</v>
      </c>
      <c r="D11" s="17" t="s">
        <v>598</v>
      </c>
      <c r="E11" t="s">
        <v>608</v>
      </c>
      <c r="F11">
        <v>100</v>
      </c>
      <c r="G11" t="s">
        <v>181</v>
      </c>
      <c r="H11" s="11">
        <v>460</v>
      </c>
      <c r="I11">
        <v>0</v>
      </c>
      <c r="J11" t="s">
        <v>182</v>
      </c>
      <c r="K11">
        <v>2</v>
      </c>
      <c r="L11" t="s">
        <v>191</v>
      </c>
      <c r="M11" s="11">
        <v>349888312</v>
      </c>
      <c r="O11" s="11" t="s">
        <v>606</v>
      </c>
      <c r="Q11" s="11" t="s">
        <v>58</v>
      </c>
      <c r="R11" t="s">
        <v>193</v>
      </c>
      <c r="S11" t="s">
        <v>194</v>
      </c>
      <c r="T11">
        <v>20049</v>
      </c>
      <c r="U11" t="s">
        <v>195</v>
      </c>
      <c r="V11">
        <v>100</v>
      </c>
      <c r="W11" t="s">
        <v>182</v>
      </c>
      <c r="X11">
        <v>2</v>
      </c>
      <c r="Y11">
        <v>460</v>
      </c>
      <c r="Z11">
        <v>1</v>
      </c>
      <c r="AA11">
        <v>97537</v>
      </c>
      <c r="AB11">
        <v>0</v>
      </c>
      <c r="AC11" t="s">
        <v>186</v>
      </c>
      <c r="AD11">
        <v>0</v>
      </c>
      <c r="AE11">
        <v>1</v>
      </c>
      <c r="AF11">
        <v>3</v>
      </c>
      <c r="AG11">
        <v>200805364</v>
      </c>
      <c r="AH11">
        <v>5</v>
      </c>
      <c r="AI11">
        <v>1</v>
      </c>
      <c r="AJ11">
        <v>1</v>
      </c>
      <c r="AK11">
        <v>0</v>
      </c>
      <c r="AL11" s="33" t="s">
        <v>602</v>
      </c>
      <c r="AO11" t="s">
        <v>186</v>
      </c>
      <c r="AP11">
        <v>53</v>
      </c>
      <c r="AQ11" t="s">
        <v>192</v>
      </c>
      <c r="AR11" t="s">
        <v>58</v>
      </c>
      <c r="AS11" t="s">
        <v>598</v>
      </c>
      <c r="AT11" t="s">
        <v>608</v>
      </c>
      <c r="AV11">
        <v>460</v>
      </c>
      <c r="AW11">
        <v>0</v>
      </c>
      <c r="AX11" t="s">
        <v>187</v>
      </c>
      <c r="AY11" t="str">
        <f>+MID(D11,4,2)</f>
        <v>12</v>
      </c>
    </row>
    <row r="12" spans="1:51" hidden="1" x14ac:dyDescent="0.2">
      <c r="A12" s="14" t="s">
        <v>180</v>
      </c>
      <c r="B12">
        <v>27</v>
      </c>
      <c r="C12">
        <v>0</v>
      </c>
      <c r="D12" s="17" t="s">
        <v>609</v>
      </c>
      <c r="E12" t="s">
        <v>610</v>
      </c>
      <c r="F12">
        <v>100</v>
      </c>
      <c r="G12" t="s">
        <v>188</v>
      </c>
      <c r="H12" s="11">
        <v>0</v>
      </c>
      <c r="I12">
        <v>50000</v>
      </c>
      <c r="J12" t="s">
        <v>182</v>
      </c>
      <c r="K12">
        <v>2</v>
      </c>
      <c r="L12" t="s">
        <v>183</v>
      </c>
      <c r="M12" s="11">
        <v>202354062</v>
      </c>
      <c r="O12" s="11" t="s">
        <v>609</v>
      </c>
      <c r="Q12" s="11" t="s">
        <v>611</v>
      </c>
      <c r="R12" t="s">
        <v>612</v>
      </c>
      <c r="S12" t="s">
        <v>184</v>
      </c>
      <c r="T12">
        <v>34170</v>
      </c>
      <c r="U12" t="s">
        <v>185</v>
      </c>
      <c r="V12">
        <v>100</v>
      </c>
      <c r="W12" t="s">
        <v>182</v>
      </c>
      <c r="X12">
        <v>2</v>
      </c>
      <c r="Y12">
        <v>-50000</v>
      </c>
      <c r="Z12">
        <v>1</v>
      </c>
      <c r="AA12">
        <v>97451</v>
      </c>
      <c r="AB12">
        <v>0</v>
      </c>
      <c r="AC12" t="s">
        <v>189</v>
      </c>
      <c r="AD12">
        <v>0</v>
      </c>
      <c r="AE12">
        <v>1</v>
      </c>
      <c r="AF12">
        <v>1</v>
      </c>
      <c r="AI12">
        <v>1</v>
      </c>
      <c r="AJ12">
        <v>1</v>
      </c>
      <c r="AK12">
        <v>0</v>
      </c>
      <c r="AL12" s="33" t="s">
        <v>609</v>
      </c>
      <c r="AO12" t="s">
        <v>189</v>
      </c>
      <c r="AP12">
        <v>17</v>
      </c>
      <c r="AQ12" t="s">
        <v>183</v>
      </c>
      <c r="AR12" t="s">
        <v>611</v>
      </c>
      <c r="AS12" t="s">
        <v>609</v>
      </c>
      <c r="AT12" t="s">
        <v>610</v>
      </c>
      <c r="AV12">
        <v>0</v>
      </c>
      <c r="AW12">
        <v>50000</v>
      </c>
      <c r="AX12" t="s">
        <v>187</v>
      </c>
    </row>
    <row r="13" spans="1:51" hidden="1" x14ac:dyDescent="0.2">
      <c r="A13" s="14" t="s">
        <v>180</v>
      </c>
      <c r="B13">
        <v>117</v>
      </c>
      <c r="C13">
        <v>0</v>
      </c>
      <c r="D13" s="17" t="s">
        <v>594</v>
      </c>
      <c r="E13" t="s">
        <v>613</v>
      </c>
      <c r="F13">
        <v>100</v>
      </c>
      <c r="G13" t="s">
        <v>188</v>
      </c>
      <c r="H13" s="11">
        <v>0</v>
      </c>
      <c r="I13">
        <v>40</v>
      </c>
      <c r="J13" t="s">
        <v>182</v>
      </c>
      <c r="K13">
        <v>2</v>
      </c>
      <c r="L13" t="s">
        <v>191</v>
      </c>
      <c r="M13" s="11">
        <v>5614</v>
      </c>
      <c r="N13" t="s">
        <v>614</v>
      </c>
      <c r="O13" s="11" t="s">
        <v>494</v>
      </c>
      <c r="Q13" s="11" t="s">
        <v>48</v>
      </c>
      <c r="R13" t="s">
        <v>615</v>
      </c>
      <c r="S13" t="s">
        <v>616</v>
      </c>
      <c r="T13">
        <v>33080</v>
      </c>
      <c r="U13" t="s">
        <v>200</v>
      </c>
      <c r="V13">
        <v>100</v>
      </c>
      <c r="W13" t="s">
        <v>182</v>
      </c>
      <c r="X13">
        <v>2</v>
      </c>
      <c r="Y13">
        <v>-40</v>
      </c>
      <c r="Z13">
        <v>1</v>
      </c>
      <c r="AA13">
        <v>95841</v>
      </c>
      <c r="AB13">
        <v>0</v>
      </c>
      <c r="AC13" t="s">
        <v>189</v>
      </c>
      <c r="AD13">
        <v>0</v>
      </c>
      <c r="AE13">
        <v>1</v>
      </c>
      <c r="AF13">
        <v>1</v>
      </c>
      <c r="AG13">
        <v>533612505</v>
      </c>
      <c r="AH13">
        <v>5</v>
      </c>
      <c r="AI13">
        <v>1</v>
      </c>
      <c r="AJ13">
        <v>1</v>
      </c>
      <c r="AK13">
        <v>0</v>
      </c>
      <c r="AL13" s="33" t="s">
        <v>566</v>
      </c>
      <c r="AO13" t="s">
        <v>189</v>
      </c>
      <c r="AP13">
        <v>17</v>
      </c>
      <c r="AQ13" t="s">
        <v>192</v>
      </c>
      <c r="AR13" t="s">
        <v>48</v>
      </c>
      <c r="AS13" t="s">
        <v>594</v>
      </c>
      <c r="AT13" t="s">
        <v>613</v>
      </c>
      <c r="AV13">
        <v>0</v>
      </c>
      <c r="AW13">
        <v>40</v>
      </c>
      <c r="AX13" t="s">
        <v>187</v>
      </c>
    </row>
    <row r="14" spans="1:51" hidden="1" x14ac:dyDescent="0.2">
      <c r="A14" s="14" t="s">
        <v>180</v>
      </c>
      <c r="B14">
        <v>117</v>
      </c>
      <c r="C14">
        <v>0</v>
      </c>
      <c r="D14" s="17" t="s">
        <v>594</v>
      </c>
      <c r="E14" t="s">
        <v>613</v>
      </c>
      <c r="F14">
        <v>100</v>
      </c>
      <c r="G14" t="s">
        <v>181</v>
      </c>
      <c r="H14" s="11">
        <v>40</v>
      </c>
      <c r="I14">
        <v>0</v>
      </c>
      <c r="J14" t="s">
        <v>182</v>
      </c>
      <c r="K14">
        <v>2</v>
      </c>
      <c r="L14" t="s">
        <v>191</v>
      </c>
      <c r="M14" s="11">
        <v>5614</v>
      </c>
      <c r="N14" t="s">
        <v>614</v>
      </c>
      <c r="O14" s="11" t="s">
        <v>494</v>
      </c>
      <c r="Q14" s="11" t="s">
        <v>48</v>
      </c>
      <c r="R14" t="s">
        <v>615</v>
      </c>
      <c r="S14" t="s">
        <v>616</v>
      </c>
      <c r="T14">
        <v>33080</v>
      </c>
      <c r="U14" t="s">
        <v>200</v>
      </c>
      <c r="V14">
        <v>100</v>
      </c>
      <c r="W14" t="s">
        <v>182</v>
      </c>
      <c r="X14">
        <v>2</v>
      </c>
      <c r="Y14">
        <v>40</v>
      </c>
      <c r="Z14">
        <v>1</v>
      </c>
      <c r="AA14">
        <v>97085</v>
      </c>
      <c r="AB14">
        <v>0</v>
      </c>
      <c r="AC14" t="s">
        <v>186</v>
      </c>
      <c r="AD14">
        <v>0</v>
      </c>
      <c r="AE14">
        <v>2</v>
      </c>
      <c r="AF14">
        <v>1</v>
      </c>
      <c r="AG14">
        <v>533612505</v>
      </c>
      <c r="AH14">
        <v>5</v>
      </c>
      <c r="AI14">
        <v>1</v>
      </c>
      <c r="AJ14">
        <v>1</v>
      </c>
      <c r="AK14">
        <v>0</v>
      </c>
      <c r="AL14" s="33" t="s">
        <v>597</v>
      </c>
      <c r="AO14" t="s">
        <v>186</v>
      </c>
      <c r="AP14">
        <v>53</v>
      </c>
      <c r="AQ14" t="s">
        <v>192</v>
      </c>
      <c r="AR14" t="s">
        <v>48</v>
      </c>
      <c r="AS14" t="s">
        <v>594</v>
      </c>
      <c r="AT14" t="s">
        <v>613</v>
      </c>
      <c r="AV14">
        <v>40</v>
      </c>
      <c r="AW14">
        <v>0</v>
      </c>
      <c r="AX14" t="s">
        <v>187</v>
      </c>
      <c r="AY14" t="str">
        <f t="shared" ref="AY14:AY15" si="0">+MID(D14,4,2)</f>
        <v>11</v>
      </c>
    </row>
    <row r="15" spans="1:51" x14ac:dyDescent="0.2">
      <c r="A15" s="14" t="s">
        <v>180</v>
      </c>
      <c r="B15">
        <v>154</v>
      </c>
      <c r="C15">
        <v>0</v>
      </c>
      <c r="D15" s="17" t="s">
        <v>617</v>
      </c>
      <c r="E15" t="s">
        <v>618</v>
      </c>
      <c r="F15">
        <v>100</v>
      </c>
      <c r="G15" t="s">
        <v>181</v>
      </c>
      <c r="H15" s="11">
        <v>47.48</v>
      </c>
      <c r="I15">
        <v>0</v>
      </c>
      <c r="J15" t="s">
        <v>182</v>
      </c>
      <c r="K15">
        <v>2</v>
      </c>
      <c r="L15" t="s">
        <v>183</v>
      </c>
      <c r="M15" s="11">
        <v>466</v>
      </c>
      <c r="N15" t="s">
        <v>189</v>
      </c>
      <c r="O15" s="11" t="s">
        <v>617</v>
      </c>
      <c r="Q15" s="11" t="s">
        <v>619</v>
      </c>
      <c r="R15" t="s">
        <v>620</v>
      </c>
      <c r="S15" t="s">
        <v>184</v>
      </c>
      <c r="T15">
        <v>34170</v>
      </c>
      <c r="U15" t="s">
        <v>185</v>
      </c>
      <c r="V15">
        <v>100</v>
      </c>
      <c r="W15" t="s">
        <v>182</v>
      </c>
      <c r="X15">
        <v>2</v>
      </c>
      <c r="Y15">
        <v>47.48</v>
      </c>
      <c r="Z15">
        <v>1</v>
      </c>
      <c r="AA15">
        <v>97316</v>
      </c>
      <c r="AB15">
        <v>0</v>
      </c>
      <c r="AC15" t="s">
        <v>186</v>
      </c>
      <c r="AD15">
        <v>0</v>
      </c>
      <c r="AE15">
        <v>4</v>
      </c>
      <c r="AF15">
        <v>1</v>
      </c>
      <c r="AG15">
        <v>548412400</v>
      </c>
      <c r="AH15">
        <v>5</v>
      </c>
      <c r="AI15">
        <v>1</v>
      </c>
      <c r="AJ15">
        <v>1</v>
      </c>
      <c r="AK15">
        <v>0</v>
      </c>
      <c r="AL15" s="33" t="s">
        <v>617</v>
      </c>
      <c r="AO15" t="s">
        <v>186</v>
      </c>
      <c r="AP15">
        <v>54</v>
      </c>
      <c r="AQ15" t="s">
        <v>183</v>
      </c>
      <c r="AR15" t="s">
        <v>619</v>
      </c>
      <c r="AS15" t="s">
        <v>617</v>
      </c>
      <c r="AT15" t="s">
        <v>618</v>
      </c>
      <c r="AV15">
        <v>47.48</v>
      </c>
      <c r="AW15">
        <v>0</v>
      </c>
      <c r="AX15" t="s">
        <v>187</v>
      </c>
      <c r="AY15" t="str">
        <f t="shared" si="0"/>
        <v>12</v>
      </c>
    </row>
    <row r="16" spans="1:51" hidden="1" x14ac:dyDescent="0.2">
      <c r="A16" s="14" t="s">
        <v>180</v>
      </c>
      <c r="B16">
        <v>154</v>
      </c>
      <c r="C16">
        <v>0</v>
      </c>
      <c r="D16" s="17" t="s">
        <v>617</v>
      </c>
      <c r="E16" t="s">
        <v>618</v>
      </c>
      <c r="F16">
        <v>100</v>
      </c>
      <c r="G16" t="s">
        <v>188</v>
      </c>
      <c r="H16" s="11">
        <v>0</v>
      </c>
      <c r="I16">
        <v>47.48</v>
      </c>
      <c r="J16" t="s">
        <v>182</v>
      </c>
      <c r="K16">
        <v>2</v>
      </c>
      <c r="L16" t="s">
        <v>183</v>
      </c>
      <c r="M16" s="11">
        <v>466</v>
      </c>
      <c r="N16" t="s">
        <v>189</v>
      </c>
      <c r="O16" s="11" t="s">
        <v>617</v>
      </c>
      <c r="Q16" s="11" t="s">
        <v>619</v>
      </c>
      <c r="R16" t="s">
        <v>620</v>
      </c>
      <c r="S16" t="s">
        <v>184</v>
      </c>
      <c r="T16">
        <v>34170</v>
      </c>
      <c r="U16" t="s">
        <v>185</v>
      </c>
      <c r="V16">
        <v>100</v>
      </c>
      <c r="W16" t="s">
        <v>182</v>
      </c>
      <c r="X16">
        <v>2</v>
      </c>
      <c r="Y16">
        <v>-47.48</v>
      </c>
      <c r="Z16">
        <v>1</v>
      </c>
      <c r="AA16">
        <v>97304</v>
      </c>
      <c r="AB16">
        <v>0</v>
      </c>
      <c r="AC16" t="s">
        <v>189</v>
      </c>
      <c r="AD16">
        <v>0</v>
      </c>
      <c r="AE16">
        <v>1</v>
      </c>
      <c r="AF16">
        <v>1</v>
      </c>
      <c r="AG16">
        <v>548412400</v>
      </c>
      <c r="AH16">
        <v>5</v>
      </c>
      <c r="AI16">
        <v>1</v>
      </c>
      <c r="AJ16">
        <v>1</v>
      </c>
      <c r="AK16">
        <v>0</v>
      </c>
      <c r="AL16" s="33" t="s">
        <v>621</v>
      </c>
      <c r="AO16" t="s">
        <v>189</v>
      </c>
      <c r="AP16">
        <v>17</v>
      </c>
      <c r="AQ16" t="s">
        <v>183</v>
      </c>
      <c r="AR16" t="s">
        <v>619</v>
      </c>
      <c r="AS16" t="s">
        <v>617</v>
      </c>
      <c r="AT16" t="s">
        <v>618</v>
      </c>
      <c r="AV16">
        <v>0</v>
      </c>
      <c r="AW16">
        <v>47.48</v>
      </c>
      <c r="AX16" t="s">
        <v>187</v>
      </c>
    </row>
    <row r="17" spans="1:51" hidden="1" x14ac:dyDescent="0.2">
      <c r="A17" s="14" t="s">
        <v>180</v>
      </c>
      <c r="B17">
        <v>174</v>
      </c>
      <c r="C17">
        <v>0</v>
      </c>
      <c r="D17" s="17" t="s">
        <v>594</v>
      </c>
      <c r="E17" t="s">
        <v>622</v>
      </c>
      <c r="F17">
        <v>100</v>
      </c>
      <c r="G17" t="s">
        <v>188</v>
      </c>
      <c r="H17" s="11">
        <v>0</v>
      </c>
      <c r="I17">
        <v>21.5</v>
      </c>
      <c r="J17" t="s">
        <v>182</v>
      </c>
      <c r="K17">
        <v>2</v>
      </c>
      <c r="L17" t="s">
        <v>201</v>
      </c>
      <c r="M17" s="11">
        <v>329</v>
      </c>
      <c r="O17" s="11" t="s">
        <v>623</v>
      </c>
      <c r="Q17" s="11" t="s">
        <v>27</v>
      </c>
      <c r="R17" t="s">
        <v>624</v>
      </c>
      <c r="S17" t="s">
        <v>184</v>
      </c>
      <c r="T17">
        <v>34170</v>
      </c>
      <c r="U17" t="s">
        <v>185</v>
      </c>
      <c r="V17">
        <v>100</v>
      </c>
      <c r="W17" t="s">
        <v>182</v>
      </c>
      <c r="X17">
        <v>2</v>
      </c>
      <c r="Y17">
        <v>-21.5</v>
      </c>
      <c r="Z17">
        <v>1</v>
      </c>
      <c r="AA17">
        <v>95295</v>
      </c>
      <c r="AB17">
        <v>0</v>
      </c>
      <c r="AC17" t="s">
        <v>189</v>
      </c>
      <c r="AD17">
        <v>0</v>
      </c>
      <c r="AE17">
        <v>1</v>
      </c>
      <c r="AF17">
        <v>1</v>
      </c>
      <c r="AG17">
        <v>3</v>
      </c>
      <c r="AH17">
        <v>5</v>
      </c>
      <c r="AI17">
        <v>1</v>
      </c>
      <c r="AJ17">
        <v>1</v>
      </c>
      <c r="AK17">
        <v>0</v>
      </c>
      <c r="AL17" s="33" t="s">
        <v>494</v>
      </c>
      <c r="AO17" t="s">
        <v>189</v>
      </c>
      <c r="AP17">
        <v>17</v>
      </c>
      <c r="AQ17" t="s">
        <v>202</v>
      </c>
      <c r="AR17" t="s">
        <v>27</v>
      </c>
      <c r="AS17" t="s">
        <v>594</v>
      </c>
      <c r="AT17" t="s">
        <v>622</v>
      </c>
      <c r="AV17">
        <v>0</v>
      </c>
      <c r="AW17">
        <v>21.5</v>
      </c>
      <c r="AX17" t="s">
        <v>187</v>
      </c>
    </row>
    <row r="18" spans="1:51" hidden="1" x14ac:dyDescent="0.2">
      <c r="A18" s="14" t="s">
        <v>180</v>
      </c>
      <c r="B18">
        <v>183</v>
      </c>
      <c r="C18">
        <v>0</v>
      </c>
      <c r="D18" s="17" t="s">
        <v>568</v>
      </c>
      <c r="E18" t="s">
        <v>625</v>
      </c>
      <c r="F18">
        <v>100</v>
      </c>
      <c r="G18" t="s">
        <v>188</v>
      </c>
      <c r="H18" s="11">
        <v>0</v>
      </c>
      <c r="I18">
        <v>6300</v>
      </c>
      <c r="J18" t="s">
        <v>182</v>
      </c>
      <c r="K18">
        <v>2</v>
      </c>
      <c r="L18" t="s">
        <v>191</v>
      </c>
      <c r="M18" s="11">
        <v>18</v>
      </c>
      <c r="N18" t="s">
        <v>294</v>
      </c>
      <c r="O18" s="11" t="s">
        <v>492</v>
      </c>
      <c r="Q18" s="11" t="s">
        <v>517</v>
      </c>
      <c r="R18" t="s">
        <v>518</v>
      </c>
      <c r="S18" t="s">
        <v>253</v>
      </c>
      <c r="T18">
        <v>33031</v>
      </c>
      <c r="U18" t="s">
        <v>212</v>
      </c>
      <c r="V18">
        <v>100</v>
      </c>
      <c r="W18" t="s">
        <v>182</v>
      </c>
      <c r="X18">
        <v>2</v>
      </c>
      <c r="Y18">
        <v>-6300</v>
      </c>
      <c r="Z18">
        <v>1</v>
      </c>
      <c r="AA18">
        <v>94800</v>
      </c>
      <c r="AB18">
        <v>0</v>
      </c>
      <c r="AC18" t="s">
        <v>189</v>
      </c>
      <c r="AD18">
        <v>0</v>
      </c>
      <c r="AE18">
        <v>1</v>
      </c>
      <c r="AF18">
        <v>1</v>
      </c>
      <c r="AG18">
        <v>863163661</v>
      </c>
      <c r="AH18">
        <v>5</v>
      </c>
      <c r="AI18">
        <v>1</v>
      </c>
      <c r="AJ18">
        <v>1</v>
      </c>
      <c r="AK18">
        <v>0</v>
      </c>
      <c r="AL18" s="33" t="s">
        <v>491</v>
      </c>
      <c r="AO18" t="s">
        <v>189</v>
      </c>
      <c r="AP18">
        <v>17</v>
      </c>
      <c r="AQ18" t="s">
        <v>192</v>
      </c>
      <c r="AR18" t="s">
        <v>517</v>
      </c>
      <c r="AS18" t="s">
        <v>568</v>
      </c>
      <c r="AT18" t="s">
        <v>625</v>
      </c>
      <c r="AV18">
        <v>0</v>
      </c>
      <c r="AW18">
        <v>6300</v>
      </c>
      <c r="AX18" t="s">
        <v>187</v>
      </c>
    </row>
    <row r="19" spans="1:51" hidden="1" x14ac:dyDescent="0.2">
      <c r="A19" s="14" t="s">
        <v>180</v>
      </c>
      <c r="B19">
        <v>183</v>
      </c>
      <c r="C19">
        <v>0</v>
      </c>
      <c r="D19" s="17" t="s">
        <v>568</v>
      </c>
      <c r="E19" t="s">
        <v>625</v>
      </c>
      <c r="F19">
        <v>100</v>
      </c>
      <c r="G19" t="s">
        <v>181</v>
      </c>
      <c r="H19" s="11">
        <v>6300</v>
      </c>
      <c r="I19">
        <v>0</v>
      </c>
      <c r="J19" t="s">
        <v>182</v>
      </c>
      <c r="K19">
        <v>2</v>
      </c>
      <c r="L19" t="s">
        <v>191</v>
      </c>
      <c r="M19" s="11">
        <v>18</v>
      </c>
      <c r="N19" t="s">
        <v>294</v>
      </c>
      <c r="O19" s="11" t="s">
        <v>492</v>
      </c>
      <c r="Q19" s="11" t="s">
        <v>517</v>
      </c>
      <c r="R19" t="s">
        <v>518</v>
      </c>
      <c r="S19" t="s">
        <v>253</v>
      </c>
      <c r="T19">
        <v>33031</v>
      </c>
      <c r="U19" t="s">
        <v>212</v>
      </c>
      <c r="V19">
        <v>100</v>
      </c>
      <c r="W19" t="s">
        <v>182</v>
      </c>
      <c r="X19">
        <v>2</v>
      </c>
      <c r="Y19">
        <v>6300</v>
      </c>
      <c r="Z19">
        <v>1</v>
      </c>
      <c r="AA19">
        <v>96526</v>
      </c>
      <c r="AB19">
        <v>0</v>
      </c>
      <c r="AC19" t="s">
        <v>186</v>
      </c>
      <c r="AD19">
        <v>0</v>
      </c>
      <c r="AE19">
        <v>2</v>
      </c>
      <c r="AF19">
        <v>1</v>
      </c>
      <c r="AG19">
        <v>863163661</v>
      </c>
      <c r="AH19">
        <v>5</v>
      </c>
      <c r="AI19">
        <v>1</v>
      </c>
      <c r="AJ19">
        <v>1</v>
      </c>
      <c r="AK19">
        <v>0</v>
      </c>
      <c r="AL19" s="33" t="s">
        <v>604</v>
      </c>
      <c r="AO19" t="s">
        <v>186</v>
      </c>
      <c r="AP19">
        <v>53</v>
      </c>
      <c r="AQ19" t="s">
        <v>192</v>
      </c>
      <c r="AR19" t="s">
        <v>517</v>
      </c>
      <c r="AS19" t="s">
        <v>568</v>
      </c>
      <c r="AT19" t="s">
        <v>625</v>
      </c>
      <c r="AV19">
        <v>6300</v>
      </c>
      <c r="AW19">
        <v>0</v>
      </c>
      <c r="AX19" t="s">
        <v>187</v>
      </c>
      <c r="AY19" t="str">
        <f>+MID(D19,4,2)</f>
        <v>10</v>
      </c>
    </row>
    <row r="20" spans="1:51" hidden="1" x14ac:dyDescent="0.2">
      <c r="A20" s="14" t="s">
        <v>180</v>
      </c>
      <c r="B20">
        <v>183</v>
      </c>
      <c r="C20">
        <v>0</v>
      </c>
      <c r="D20" s="17" t="s">
        <v>594</v>
      </c>
      <c r="E20" t="s">
        <v>626</v>
      </c>
      <c r="F20">
        <v>100</v>
      </c>
      <c r="G20" t="s">
        <v>188</v>
      </c>
      <c r="H20" s="11">
        <v>0</v>
      </c>
      <c r="I20">
        <v>7307.15</v>
      </c>
      <c r="J20" t="s">
        <v>182</v>
      </c>
      <c r="K20">
        <v>2</v>
      </c>
      <c r="L20" t="s">
        <v>191</v>
      </c>
      <c r="M20" s="11">
        <v>24</v>
      </c>
      <c r="N20" t="s">
        <v>294</v>
      </c>
      <c r="O20" s="11" t="s">
        <v>494</v>
      </c>
      <c r="Q20" s="11" t="s">
        <v>517</v>
      </c>
      <c r="R20" t="s">
        <v>518</v>
      </c>
      <c r="S20" t="s">
        <v>253</v>
      </c>
      <c r="T20">
        <v>33031</v>
      </c>
      <c r="U20" t="s">
        <v>212</v>
      </c>
      <c r="V20">
        <v>100</v>
      </c>
      <c r="W20" t="s">
        <v>182</v>
      </c>
      <c r="X20">
        <v>2</v>
      </c>
      <c r="Y20">
        <v>-7307.15</v>
      </c>
      <c r="Z20">
        <v>1</v>
      </c>
      <c r="AA20">
        <v>95848</v>
      </c>
      <c r="AB20">
        <v>0</v>
      </c>
      <c r="AC20" t="s">
        <v>189</v>
      </c>
      <c r="AD20">
        <v>0</v>
      </c>
      <c r="AE20">
        <v>1</v>
      </c>
      <c r="AF20">
        <v>1</v>
      </c>
      <c r="AG20">
        <v>863163661</v>
      </c>
      <c r="AH20">
        <v>5</v>
      </c>
      <c r="AI20">
        <v>1</v>
      </c>
      <c r="AJ20">
        <v>1</v>
      </c>
      <c r="AK20">
        <v>0</v>
      </c>
      <c r="AL20" s="33" t="s">
        <v>566</v>
      </c>
      <c r="AO20" t="s">
        <v>189</v>
      </c>
      <c r="AP20">
        <v>17</v>
      </c>
      <c r="AQ20" t="s">
        <v>192</v>
      </c>
      <c r="AR20" t="s">
        <v>517</v>
      </c>
      <c r="AS20" t="s">
        <v>594</v>
      </c>
      <c r="AT20" t="s">
        <v>626</v>
      </c>
      <c r="AV20">
        <v>0</v>
      </c>
      <c r="AW20">
        <v>7307.15</v>
      </c>
      <c r="AX20" t="s">
        <v>187</v>
      </c>
    </row>
    <row r="21" spans="1:51" hidden="1" x14ac:dyDescent="0.2">
      <c r="A21" s="14" t="s">
        <v>180</v>
      </c>
      <c r="B21">
        <v>183</v>
      </c>
      <c r="C21">
        <v>0</v>
      </c>
      <c r="D21" s="17" t="s">
        <v>594</v>
      </c>
      <c r="E21" t="s">
        <v>626</v>
      </c>
      <c r="F21">
        <v>100</v>
      </c>
      <c r="G21" t="s">
        <v>181</v>
      </c>
      <c r="H21" s="11">
        <v>7307.15</v>
      </c>
      <c r="I21">
        <v>0</v>
      </c>
      <c r="J21" t="s">
        <v>182</v>
      </c>
      <c r="K21">
        <v>2</v>
      </c>
      <c r="L21" t="s">
        <v>191</v>
      </c>
      <c r="M21" s="11">
        <v>24</v>
      </c>
      <c r="N21" t="s">
        <v>294</v>
      </c>
      <c r="O21" s="11" t="s">
        <v>494</v>
      </c>
      <c r="Q21" s="11" t="s">
        <v>517</v>
      </c>
      <c r="R21" t="s">
        <v>518</v>
      </c>
      <c r="S21" t="s">
        <v>253</v>
      </c>
      <c r="T21">
        <v>33031</v>
      </c>
      <c r="U21" t="s">
        <v>212</v>
      </c>
      <c r="V21">
        <v>100</v>
      </c>
      <c r="W21" t="s">
        <v>182</v>
      </c>
      <c r="X21">
        <v>2</v>
      </c>
      <c r="Y21">
        <v>7307.15</v>
      </c>
      <c r="Z21">
        <v>1</v>
      </c>
      <c r="AA21">
        <v>97085</v>
      </c>
      <c r="AB21">
        <v>0</v>
      </c>
      <c r="AC21" t="s">
        <v>186</v>
      </c>
      <c r="AD21">
        <v>0</v>
      </c>
      <c r="AE21">
        <v>3</v>
      </c>
      <c r="AF21">
        <v>1</v>
      </c>
      <c r="AG21">
        <v>863163661</v>
      </c>
      <c r="AH21">
        <v>5</v>
      </c>
      <c r="AI21">
        <v>1</v>
      </c>
      <c r="AJ21">
        <v>1</v>
      </c>
      <c r="AK21">
        <v>0</v>
      </c>
      <c r="AL21" s="33" t="s">
        <v>597</v>
      </c>
      <c r="AO21" t="s">
        <v>186</v>
      </c>
      <c r="AP21">
        <v>53</v>
      </c>
      <c r="AQ21" t="s">
        <v>192</v>
      </c>
      <c r="AR21" t="s">
        <v>517</v>
      </c>
      <c r="AS21" t="s">
        <v>594</v>
      </c>
      <c r="AT21" t="s">
        <v>626</v>
      </c>
      <c r="AV21">
        <v>7307.15</v>
      </c>
      <c r="AW21">
        <v>0</v>
      </c>
      <c r="AX21" t="s">
        <v>187</v>
      </c>
      <c r="AY21" t="str">
        <f t="shared" ref="AY21:AY22" si="1">+MID(D21,4,2)</f>
        <v>11</v>
      </c>
    </row>
    <row r="22" spans="1:51" hidden="1" x14ac:dyDescent="0.2">
      <c r="A22" s="14" t="s">
        <v>180</v>
      </c>
      <c r="B22">
        <v>325</v>
      </c>
      <c r="C22">
        <v>0</v>
      </c>
      <c r="D22" s="17" t="s">
        <v>627</v>
      </c>
      <c r="E22" t="s">
        <v>628</v>
      </c>
      <c r="F22">
        <v>100</v>
      </c>
      <c r="G22" t="s">
        <v>181</v>
      </c>
      <c r="H22" s="11">
        <v>199.6</v>
      </c>
      <c r="I22">
        <v>0</v>
      </c>
      <c r="J22" t="s">
        <v>182</v>
      </c>
      <c r="K22">
        <v>2</v>
      </c>
      <c r="L22" t="s">
        <v>183</v>
      </c>
      <c r="M22" s="11">
        <v>202054905</v>
      </c>
      <c r="O22" s="11" t="s">
        <v>627</v>
      </c>
      <c r="Q22" s="11" t="s">
        <v>46</v>
      </c>
      <c r="R22" t="s">
        <v>203</v>
      </c>
      <c r="S22" t="s">
        <v>184</v>
      </c>
      <c r="T22">
        <v>34170</v>
      </c>
      <c r="U22" t="s">
        <v>185</v>
      </c>
      <c r="V22">
        <v>100</v>
      </c>
      <c r="W22" t="s">
        <v>182</v>
      </c>
      <c r="X22">
        <v>2</v>
      </c>
      <c r="Y22">
        <v>199.6</v>
      </c>
      <c r="Z22">
        <v>1</v>
      </c>
      <c r="AA22">
        <v>95837</v>
      </c>
      <c r="AB22">
        <v>0</v>
      </c>
      <c r="AC22" t="s">
        <v>186</v>
      </c>
      <c r="AD22">
        <v>0</v>
      </c>
      <c r="AE22">
        <v>4</v>
      </c>
      <c r="AF22">
        <v>1</v>
      </c>
      <c r="AG22">
        <v>862212401</v>
      </c>
      <c r="AI22">
        <v>1</v>
      </c>
      <c r="AJ22">
        <v>1</v>
      </c>
      <c r="AK22">
        <v>0</v>
      </c>
      <c r="AL22" s="33" t="s">
        <v>627</v>
      </c>
      <c r="AO22" t="s">
        <v>186</v>
      </c>
      <c r="AP22">
        <v>54</v>
      </c>
      <c r="AQ22" t="s">
        <v>183</v>
      </c>
      <c r="AR22" t="s">
        <v>46</v>
      </c>
      <c r="AS22" t="s">
        <v>627</v>
      </c>
      <c r="AT22" t="s">
        <v>628</v>
      </c>
      <c r="AV22">
        <v>199.6</v>
      </c>
      <c r="AW22">
        <v>0</v>
      </c>
      <c r="AX22" t="s">
        <v>187</v>
      </c>
      <c r="AY22" t="str">
        <f t="shared" si="1"/>
        <v>10</v>
      </c>
    </row>
    <row r="23" spans="1:51" hidden="1" x14ac:dyDescent="0.2">
      <c r="A23" s="14" t="s">
        <v>180</v>
      </c>
      <c r="B23">
        <v>325</v>
      </c>
      <c r="C23">
        <v>0</v>
      </c>
      <c r="D23" s="17" t="s">
        <v>627</v>
      </c>
      <c r="E23" t="s">
        <v>628</v>
      </c>
      <c r="F23">
        <v>100</v>
      </c>
      <c r="G23" t="s">
        <v>188</v>
      </c>
      <c r="H23" s="11">
        <v>0</v>
      </c>
      <c r="I23">
        <v>199.6</v>
      </c>
      <c r="J23" t="s">
        <v>182</v>
      </c>
      <c r="K23">
        <v>2</v>
      </c>
      <c r="L23" t="s">
        <v>183</v>
      </c>
      <c r="M23" s="11">
        <v>202054905</v>
      </c>
      <c r="O23" s="11" t="s">
        <v>627</v>
      </c>
      <c r="Q23" s="11" t="s">
        <v>46</v>
      </c>
      <c r="R23" t="s">
        <v>203</v>
      </c>
      <c r="S23" t="s">
        <v>184</v>
      </c>
      <c r="T23">
        <v>34170</v>
      </c>
      <c r="U23" t="s">
        <v>185</v>
      </c>
      <c r="V23">
        <v>100</v>
      </c>
      <c r="W23" t="s">
        <v>182</v>
      </c>
      <c r="X23">
        <v>2</v>
      </c>
      <c r="Y23">
        <v>-199.6</v>
      </c>
      <c r="Z23">
        <v>1</v>
      </c>
      <c r="AA23">
        <v>95725</v>
      </c>
      <c r="AB23">
        <v>0</v>
      </c>
      <c r="AC23" t="s">
        <v>189</v>
      </c>
      <c r="AD23">
        <v>0</v>
      </c>
      <c r="AE23">
        <v>1</v>
      </c>
      <c r="AF23">
        <v>1</v>
      </c>
      <c r="AG23">
        <v>862212401</v>
      </c>
      <c r="AI23">
        <v>1</v>
      </c>
      <c r="AJ23">
        <v>1</v>
      </c>
      <c r="AK23">
        <v>0</v>
      </c>
      <c r="AL23" s="33" t="s">
        <v>560</v>
      </c>
      <c r="AO23" t="s">
        <v>189</v>
      </c>
      <c r="AP23">
        <v>17</v>
      </c>
      <c r="AQ23" t="s">
        <v>183</v>
      </c>
      <c r="AR23" t="s">
        <v>46</v>
      </c>
      <c r="AS23" t="s">
        <v>627</v>
      </c>
      <c r="AT23" t="s">
        <v>628</v>
      </c>
      <c r="AV23">
        <v>0</v>
      </c>
      <c r="AW23">
        <v>199.6</v>
      </c>
      <c r="AX23" t="s">
        <v>187</v>
      </c>
    </row>
    <row r="24" spans="1:51" hidden="1" x14ac:dyDescent="0.2">
      <c r="A24" s="14" t="s">
        <v>180</v>
      </c>
      <c r="B24">
        <v>325</v>
      </c>
      <c r="C24">
        <v>0</v>
      </c>
      <c r="D24" s="17" t="s">
        <v>606</v>
      </c>
      <c r="E24" t="s">
        <v>629</v>
      </c>
      <c r="F24">
        <v>100</v>
      </c>
      <c r="G24" t="s">
        <v>181</v>
      </c>
      <c r="H24" s="11">
        <v>627.66999999999996</v>
      </c>
      <c r="I24">
        <v>0</v>
      </c>
      <c r="J24" t="s">
        <v>182</v>
      </c>
      <c r="K24">
        <v>2</v>
      </c>
      <c r="L24" t="s">
        <v>183</v>
      </c>
      <c r="M24" s="11">
        <v>202221105</v>
      </c>
      <c r="O24" s="11" t="s">
        <v>606</v>
      </c>
      <c r="Q24" s="11" t="s">
        <v>46</v>
      </c>
      <c r="R24" t="s">
        <v>203</v>
      </c>
      <c r="S24" t="s">
        <v>184</v>
      </c>
      <c r="T24">
        <v>34170</v>
      </c>
      <c r="U24" t="s">
        <v>185</v>
      </c>
      <c r="V24">
        <v>100</v>
      </c>
      <c r="W24" t="s">
        <v>182</v>
      </c>
      <c r="X24">
        <v>2</v>
      </c>
      <c r="Y24">
        <v>627.66999999999996</v>
      </c>
      <c r="Z24">
        <v>1</v>
      </c>
      <c r="AA24">
        <v>96399</v>
      </c>
      <c r="AB24">
        <v>0</v>
      </c>
      <c r="AC24" t="s">
        <v>186</v>
      </c>
      <c r="AD24">
        <v>0</v>
      </c>
      <c r="AE24">
        <v>4</v>
      </c>
      <c r="AF24">
        <v>1</v>
      </c>
      <c r="AG24">
        <v>862212401</v>
      </c>
      <c r="AI24">
        <v>1</v>
      </c>
      <c r="AJ24">
        <v>1</v>
      </c>
      <c r="AK24">
        <v>0</v>
      </c>
      <c r="AL24" s="33" t="s">
        <v>606</v>
      </c>
      <c r="AO24" t="s">
        <v>186</v>
      </c>
      <c r="AP24">
        <v>54</v>
      </c>
      <c r="AQ24" t="s">
        <v>183</v>
      </c>
      <c r="AR24" t="s">
        <v>46</v>
      </c>
      <c r="AS24" t="s">
        <v>606</v>
      </c>
      <c r="AT24" t="s">
        <v>629</v>
      </c>
      <c r="AV24">
        <v>627.66999999999996</v>
      </c>
      <c r="AW24">
        <v>0</v>
      </c>
      <c r="AX24" t="s">
        <v>187</v>
      </c>
      <c r="AY24" t="str">
        <f>+MID(D24,4,2)</f>
        <v>10</v>
      </c>
    </row>
    <row r="25" spans="1:51" hidden="1" x14ac:dyDescent="0.2">
      <c r="A25" s="14" t="s">
        <v>180</v>
      </c>
      <c r="B25">
        <v>325</v>
      </c>
      <c r="C25">
        <v>0</v>
      </c>
      <c r="D25" s="17" t="s">
        <v>606</v>
      </c>
      <c r="E25" t="s">
        <v>629</v>
      </c>
      <c r="F25">
        <v>100</v>
      </c>
      <c r="G25" t="s">
        <v>188</v>
      </c>
      <c r="H25" s="11">
        <v>0</v>
      </c>
      <c r="I25">
        <v>627.66999999999996</v>
      </c>
      <c r="J25" t="s">
        <v>182</v>
      </c>
      <c r="K25">
        <v>2</v>
      </c>
      <c r="L25" t="s">
        <v>183</v>
      </c>
      <c r="M25" s="11">
        <v>202221105</v>
      </c>
      <c r="O25" s="11" t="s">
        <v>606</v>
      </c>
      <c r="Q25" s="11" t="s">
        <v>46</v>
      </c>
      <c r="R25" t="s">
        <v>203</v>
      </c>
      <c r="S25" t="s">
        <v>184</v>
      </c>
      <c r="T25">
        <v>34170</v>
      </c>
      <c r="U25" t="s">
        <v>185</v>
      </c>
      <c r="V25">
        <v>100</v>
      </c>
      <c r="W25" t="s">
        <v>182</v>
      </c>
      <c r="X25">
        <v>2</v>
      </c>
      <c r="Y25">
        <v>-627.66999999999996</v>
      </c>
      <c r="Z25">
        <v>1</v>
      </c>
      <c r="AA25">
        <v>96392</v>
      </c>
      <c r="AB25">
        <v>0</v>
      </c>
      <c r="AC25" t="s">
        <v>189</v>
      </c>
      <c r="AD25">
        <v>0</v>
      </c>
      <c r="AE25">
        <v>1</v>
      </c>
      <c r="AF25">
        <v>1</v>
      </c>
      <c r="AG25">
        <v>862212401</v>
      </c>
      <c r="AI25">
        <v>1</v>
      </c>
      <c r="AJ25">
        <v>1</v>
      </c>
      <c r="AK25">
        <v>0</v>
      </c>
      <c r="AL25" s="33" t="s">
        <v>630</v>
      </c>
      <c r="AO25" t="s">
        <v>189</v>
      </c>
      <c r="AP25">
        <v>17</v>
      </c>
      <c r="AQ25" t="s">
        <v>183</v>
      </c>
      <c r="AR25" t="s">
        <v>46</v>
      </c>
      <c r="AS25" t="s">
        <v>606</v>
      </c>
      <c r="AT25" t="s">
        <v>629</v>
      </c>
      <c r="AV25">
        <v>0</v>
      </c>
      <c r="AW25">
        <v>627.66999999999996</v>
      </c>
      <c r="AX25" t="s">
        <v>187</v>
      </c>
    </row>
    <row r="26" spans="1:51" hidden="1" x14ac:dyDescent="0.2">
      <c r="A26" s="14" t="s">
        <v>180</v>
      </c>
      <c r="B26">
        <v>325</v>
      </c>
      <c r="C26">
        <v>0</v>
      </c>
      <c r="D26" s="17" t="s">
        <v>604</v>
      </c>
      <c r="E26" t="s">
        <v>631</v>
      </c>
      <c r="F26">
        <v>100</v>
      </c>
      <c r="G26" t="s">
        <v>181</v>
      </c>
      <c r="H26" s="11">
        <v>155.94</v>
      </c>
      <c r="I26">
        <v>0</v>
      </c>
      <c r="J26" t="s">
        <v>182</v>
      </c>
      <c r="K26">
        <v>2</v>
      </c>
      <c r="L26" t="s">
        <v>183</v>
      </c>
      <c r="M26" s="11">
        <v>202305405</v>
      </c>
      <c r="O26" s="11" t="s">
        <v>604</v>
      </c>
      <c r="Q26" s="11" t="s">
        <v>46</v>
      </c>
      <c r="R26" t="s">
        <v>203</v>
      </c>
      <c r="S26" t="s">
        <v>184</v>
      </c>
      <c r="T26">
        <v>34170</v>
      </c>
      <c r="U26" t="s">
        <v>185</v>
      </c>
      <c r="V26">
        <v>100</v>
      </c>
      <c r="W26" t="s">
        <v>182</v>
      </c>
      <c r="X26">
        <v>2</v>
      </c>
      <c r="Y26">
        <v>155.94</v>
      </c>
      <c r="Z26">
        <v>1</v>
      </c>
      <c r="AA26">
        <v>96551</v>
      </c>
      <c r="AB26">
        <v>0</v>
      </c>
      <c r="AC26" t="s">
        <v>186</v>
      </c>
      <c r="AD26">
        <v>0</v>
      </c>
      <c r="AE26">
        <v>4</v>
      </c>
      <c r="AF26">
        <v>1</v>
      </c>
      <c r="AG26">
        <v>862212401</v>
      </c>
      <c r="AI26">
        <v>1</v>
      </c>
      <c r="AJ26">
        <v>1</v>
      </c>
      <c r="AK26">
        <v>0</v>
      </c>
      <c r="AL26" s="33" t="s">
        <v>604</v>
      </c>
      <c r="AO26" t="s">
        <v>186</v>
      </c>
      <c r="AP26">
        <v>54</v>
      </c>
      <c r="AQ26" t="s">
        <v>183</v>
      </c>
      <c r="AR26" t="s">
        <v>46</v>
      </c>
      <c r="AS26" t="s">
        <v>604</v>
      </c>
      <c r="AT26" t="s">
        <v>631</v>
      </c>
      <c r="AV26">
        <v>155.94</v>
      </c>
      <c r="AW26">
        <v>0</v>
      </c>
      <c r="AX26" t="s">
        <v>187</v>
      </c>
      <c r="AY26" t="str">
        <f>+MID(D26,4,2)</f>
        <v>11</v>
      </c>
    </row>
    <row r="27" spans="1:51" hidden="1" x14ac:dyDescent="0.2">
      <c r="A27" s="14" t="s">
        <v>180</v>
      </c>
      <c r="B27">
        <v>325</v>
      </c>
      <c r="C27">
        <v>0</v>
      </c>
      <c r="D27" s="17" t="s">
        <v>604</v>
      </c>
      <c r="E27" t="s">
        <v>631</v>
      </c>
      <c r="F27">
        <v>100</v>
      </c>
      <c r="G27" t="s">
        <v>188</v>
      </c>
      <c r="H27" s="11">
        <v>0</v>
      </c>
      <c r="I27">
        <v>155.94</v>
      </c>
      <c r="J27" t="s">
        <v>182</v>
      </c>
      <c r="K27">
        <v>2</v>
      </c>
      <c r="L27" t="s">
        <v>183</v>
      </c>
      <c r="M27" s="11">
        <v>202305405</v>
      </c>
      <c r="O27" s="11" t="s">
        <v>604</v>
      </c>
      <c r="Q27" s="11" t="s">
        <v>46</v>
      </c>
      <c r="R27" t="s">
        <v>203</v>
      </c>
      <c r="S27" t="s">
        <v>184</v>
      </c>
      <c r="T27">
        <v>34170</v>
      </c>
      <c r="U27" t="s">
        <v>185</v>
      </c>
      <c r="V27">
        <v>100</v>
      </c>
      <c r="W27" t="s">
        <v>182</v>
      </c>
      <c r="X27">
        <v>2</v>
      </c>
      <c r="Y27">
        <v>-155.94</v>
      </c>
      <c r="Z27">
        <v>1</v>
      </c>
      <c r="AA27">
        <v>96541</v>
      </c>
      <c r="AB27">
        <v>0</v>
      </c>
      <c r="AC27" t="s">
        <v>189</v>
      </c>
      <c r="AD27">
        <v>0</v>
      </c>
      <c r="AE27">
        <v>1</v>
      </c>
      <c r="AF27">
        <v>1</v>
      </c>
      <c r="AG27">
        <v>862212401</v>
      </c>
      <c r="AI27">
        <v>1</v>
      </c>
      <c r="AJ27">
        <v>1</v>
      </c>
      <c r="AK27">
        <v>0</v>
      </c>
      <c r="AL27" s="33" t="s">
        <v>632</v>
      </c>
      <c r="AO27" t="s">
        <v>189</v>
      </c>
      <c r="AP27">
        <v>17</v>
      </c>
      <c r="AQ27" t="s">
        <v>183</v>
      </c>
      <c r="AR27" t="s">
        <v>46</v>
      </c>
      <c r="AS27" t="s">
        <v>604</v>
      </c>
      <c r="AT27" t="s">
        <v>631</v>
      </c>
      <c r="AV27">
        <v>0</v>
      </c>
      <c r="AW27">
        <v>155.94</v>
      </c>
      <c r="AX27" t="s">
        <v>187</v>
      </c>
    </row>
    <row r="28" spans="1:51" hidden="1" x14ac:dyDescent="0.2">
      <c r="A28" s="14" t="s">
        <v>180</v>
      </c>
      <c r="B28">
        <v>325</v>
      </c>
      <c r="C28">
        <v>0</v>
      </c>
      <c r="D28" s="17" t="s">
        <v>633</v>
      </c>
      <c r="E28" t="s">
        <v>634</v>
      </c>
      <c r="F28">
        <v>100</v>
      </c>
      <c r="G28" t="s">
        <v>181</v>
      </c>
      <c r="H28" s="11">
        <v>191.13</v>
      </c>
      <c r="I28">
        <v>0</v>
      </c>
      <c r="J28" t="s">
        <v>182</v>
      </c>
      <c r="K28">
        <v>2</v>
      </c>
      <c r="L28" t="s">
        <v>183</v>
      </c>
      <c r="M28" s="11">
        <v>202417605</v>
      </c>
      <c r="O28" s="11" t="s">
        <v>633</v>
      </c>
      <c r="Q28" s="11" t="s">
        <v>46</v>
      </c>
      <c r="R28" t="s">
        <v>203</v>
      </c>
      <c r="S28" t="s">
        <v>184</v>
      </c>
      <c r="T28">
        <v>34170</v>
      </c>
      <c r="U28" t="s">
        <v>185</v>
      </c>
      <c r="V28">
        <v>100</v>
      </c>
      <c r="W28" t="s">
        <v>182</v>
      </c>
      <c r="X28">
        <v>2</v>
      </c>
      <c r="Y28">
        <v>191.13</v>
      </c>
      <c r="Z28">
        <v>1</v>
      </c>
      <c r="AA28">
        <v>96941</v>
      </c>
      <c r="AB28">
        <v>0</v>
      </c>
      <c r="AC28" t="s">
        <v>186</v>
      </c>
      <c r="AD28">
        <v>0</v>
      </c>
      <c r="AE28">
        <v>5</v>
      </c>
      <c r="AF28">
        <v>1</v>
      </c>
      <c r="AG28">
        <v>862212401</v>
      </c>
      <c r="AI28">
        <v>1</v>
      </c>
      <c r="AJ28">
        <v>1</v>
      </c>
      <c r="AK28">
        <v>0</v>
      </c>
      <c r="AL28" s="33" t="s">
        <v>633</v>
      </c>
      <c r="AO28" t="s">
        <v>186</v>
      </c>
      <c r="AP28">
        <v>54</v>
      </c>
      <c r="AQ28" t="s">
        <v>183</v>
      </c>
      <c r="AR28" t="s">
        <v>46</v>
      </c>
      <c r="AS28" t="s">
        <v>633</v>
      </c>
      <c r="AT28" t="s">
        <v>634</v>
      </c>
      <c r="AV28">
        <v>191.13</v>
      </c>
      <c r="AW28">
        <v>0</v>
      </c>
      <c r="AX28" t="s">
        <v>187</v>
      </c>
      <c r="AY28" t="str">
        <f>+MID(D28,4,2)</f>
        <v>11</v>
      </c>
    </row>
    <row r="29" spans="1:51" hidden="1" x14ac:dyDescent="0.2">
      <c r="A29" s="14" t="s">
        <v>180</v>
      </c>
      <c r="B29">
        <v>325</v>
      </c>
      <c r="C29">
        <v>0</v>
      </c>
      <c r="D29" s="17" t="s">
        <v>633</v>
      </c>
      <c r="E29" t="s">
        <v>634</v>
      </c>
      <c r="F29">
        <v>100</v>
      </c>
      <c r="G29" t="s">
        <v>188</v>
      </c>
      <c r="H29" s="11">
        <v>0</v>
      </c>
      <c r="I29">
        <v>191.13</v>
      </c>
      <c r="J29" t="s">
        <v>182</v>
      </c>
      <c r="K29">
        <v>2</v>
      </c>
      <c r="L29" t="s">
        <v>183</v>
      </c>
      <c r="M29" s="11">
        <v>202417605</v>
      </c>
      <c r="O29" s="11" t="s">
        <v>633</v>
      </c>
      <c r="Q29" s="11" t="s">
        <v>46</v>
      </c>
      <c r="R29" t="s">
        <v>203</v>
      </c>
      <c r="S29" t="s">
        <v>184</v>
      </c>
      <c r="T29">
        <v>34170</v>
      </c>
      <c r="U29" t="s">
        <v>185</v>
      </c>
      <c r="V29">
        <v>100</v>
      </c>
      <c r="W29" t="s">
        <v>182</v>
      </c>
      <c r="X29">
        <v>2</v>
      </c>
      <c r="Y29">
        <v>-191.13</v>
      </c>
      <c r="Z29">
        <v>1</v>
      </c>
      <c r="AA29">
        <v>96934</v>
      </c>
      <c r="AB29">
        <v>0</v>
      </c>
      <c r="AC29" t="s">
        <v>189</v>
      </c>
      <c r="AD29">
        <v>0</v>
      </c>
      <c r="AE29">
        <v>1</v>
      </c>
      <c r="AF29">
        <v>1</v>
      </c>
      <c r="AG29">
        <v>862212401</v>
      </c>
      <c r="AI29">
        <v>1</v>
      </c>
      <c r="AJ29">
        <v>1</v>
      </c>
      <c r="AK29">
        <v>0</v>
      </c>
      <c r="AL29" s="33" t="s">
        <v>635</v>
      </c>
      <c r="AO29" t="s">
        <v>189</v>
      </c>
      <c r="AP29">
        <v>17</v>
      </c>
      <c r="AQ29" t="s">
        <v>183</v>
      </c>
      <c r="AR29" t="s">
        <v>46</v>
      </c>
      <c r="AS29" t="s">
        <v>633</v>
      </c>
      <c r="AT29" t="s">
        <v>634</v>
      </c>
      <c r="AV29">
        <v>0</v>
      </c>
      <c r="AW29">
        <v>191.13</v>
      </c>
      <c r="AX29" t="s">
        <v>187</v>
      </c>
    </row>
    <row r="30" spans="1:51" hidden="1" x14ac:dyDescent="0.2">
      <c r="A30" s="14" t="s">
        <v>180</v>
      </c>
      <c r="B30">
        <v>325</v>
      </c>
      <c r="C30">
        <v>0</v>
      </c>
      <c r="D30" s="17" t="s">
        <v>561</v>
      </c>
      <c r="E30" t="s">
        <v>636</v>
      </c>
      <c r="F30">
        <v>100</v>
      </c>
      <c r="G30" t="s">
        <v>181</v>
      </c>
      <c r="H30" s="11">
        <v>341.79</v>
      </c>
      <c r="I30">
        <v>0</v>
      </c>
      <c r="J30" t="s">
        <v>182</v>
      </c>
      <c r="K30">
        <v>2</v>
      </c>
      <c r="L30" t="s">
        <v>183</v>
      </c>
      <c r="M30" s="11">
        <v>202461405</v>
      </c>
      <c r="O30" s="11" t="s">
        <v>561</v>
      </c>
      <c r="Q30" s="11" t="s">
        <v>46</v>
      </c>
      <c r="R30" t="s">
        <v>203</v>
      </c>
      <c r="S30" t="s">
        <v>184</v>
      </c>
      <c r="T30">
        <v>34170</v>
      </c>
      <c r="U30" t="s">
        <v>185</v>
      </c>
      <c r="V30">
        <v>100</v>
      </c>
      <c r="W30" t="s">
        <v>182</v>
      </c>
      <c r="X30">
        <v>2</v>
      </c>
      <c r="Y30">
        <v>341.79</v>
      </c>
      <c r="Z30">
        <v>1</v>
      </c>
      <c r="AA30">
        <v>97086</v>
      </c>
      <c r="AB30">
        <v>0</v>
      </c>
      <c r="AC30" t="s">
        <v>186</v>
      </c>
      <c r="AD30">
        <v>0</v>
      </c>
      <c r="AE30">
        <v>4</v>
      </c>
      <c r="AF30">
        <v>1</v>
      </c>
      <c r="AG30">
        <v>862212401</v>
      </c>
      <c r="AI30">
        <v>1</v>
      </c>
      <c r="AJ30">
        <v>1</v>
      </c>
      <c r="AK30">
        <v>0</v>
      </c>
      <c r="AL30" s="33" t="s">
        <v>561</v>
      </c>
      <c r="AO30" t="s">
        <v>186</v>
      </c>
      <c r="AP30">
        <v>54</v>
      </c>
      <c r="AQ30" t="s">
        <v>183</v>
      </c>
      <c r="AR30" t="s">
        <v>46</v>
      </c>
      <c r="AS30" t="s">
        <v>561</v>
      </c>
      <c r="AT30" t="s">
        <v>636</v>
      </c>
      <c r="AV30">
        <v>341.79</v>
      </c>
      <c r="AW30">
        <v>0</v>
      </c>
      <c r="AX30" t="s">
        <v>187</v>
      </c>
      <c r="AY30" t="str">
        <f>+MID(D30,4,2)</f>
        <v>11</v>
      </c>
    </row>
    <row r="31" spans="1:51" hidden="1" x14ac:dyDescent="0.2">
      <c r="A31" s="14" t="s">
        <v>180</v>
      </c>
      <c r="B31">
        <v>325</v>
      </c>
      <c r="C31">
        <v>0</v>
      </c>
      <c r="D31" s="17" t="s">
        <v>561</v>
      </c>
      <c r="E31" t="s">
        <v>636</v>
      </c>
      <c r="F31">
        <v>100</v>
      </c>
      <c r="G31" t="s">
        <v>188</v>
      </c>
      <c r="H31" s="11">
        <v>0</v>
      </c>
      <c r="I31">
        <v>341.79</v>
      </c>
      <c r="J31" t="s">
        <v>182</v>
      </c>
      <c r="K31">
        <v>2</v>
      </c>
      <c r="L31" t="s">
        <v>183</v>
      </c>
      <c r="M31" s="11">
        <v>202461405</v>
      </c>
      <c r="O31" s="11" t="s">
        <v>561</v>
      </c>
      <c r="Q31" s="11" t="s">
        <v>46</v>
      </c>
      <c r="R31" t="s">
        <v>203</v>
      </c>
      <c r="S31" t="s">
        <v>184</v>
      </c>
      <c r="T31">
        <v>34170</v>
      </c>
      <c r="U31" t="s">
        <v>185</v>
      </c>
      <c r="V31">
        <v>100</v>
      </c>
      <c r="W31" t="s">
        <v>182</v>
      </c>
      <c r="X31">
        <v>2</v>
      </c>
      <c r="Y31">
        <v>-341.79</v>
      </c>
      <c r="Z31">
        <v>1</v>
      </c>
      <c r="AA31">
        <v>97048</v>
      </c>
      <c r="AB31">
        <v>0</v>
      </c>
      <c r="AC31" t="s">
        <v>189</v>
      </c>
      <c r="AD31">
        <v>0</v>
      </c>
      <c r="AE31">
        <v>1</v>
      </c>
      <c r="AF31">
        <v>1</v>
      </c>
      <c r="AG31">
        <v>862212401</v>
      </c>
      <c r="AI31">
        <v>1</v>
      </c>
      <c r="AJ31">
        <v>1</v>
      </c>
      <c r="AK31">
        <v>0</v>
      </c>
      <c r="AL31" s="33" t="s">
        <v>594</v>
      </c>
      <c r="AO31" t="s">
        <v>189</v>
      </c>
      <c r="AP31">
        <v>17</v>
      </c>
      <c r="AQ31" t="s">
        <v>183</v>
      </c>
      <c r="AR31" t="s">
        <v>46</v>
      </c>
      <c r="AS31" t="s">
        <v>561</v>
      </c>
      <c r="AT31" t="s">
        <v>636</v>
      </c>
      <c r="AV31">
        <v>0</v>
      </c>
      <c r="AW31">
        <v>341.79</v>
      </c>
      <c r="AX31" t="s">
        <v>187</v>
      </c>
    </row>
    <row r="32" spans="1:51" x14ac:dyDescent="0.2">
      <c r="A32" s="14" t="s">
        <v>180</v>
      </c>
      <c r="B32">
        <v>325</v>
      </c>
      <c r="C32">
        <v>0</v>
      </c>
      <c r="D32" s="17" t="s">
        <v>637</v>
      </c>
      <c r="E32" t="s">
        <v>638</v>
      </c>
      <c r="F32">
        <v>100</v>
      </c>
      <c r="G32" t="s">
        <v>181</v>
      </c>
      <c r="H32" s="11">
        <v>145.26</v>
      </c>
      <c r="I32">
        <v>0</v>
      </c>
      <c r="J32" t="s">
        <v>182</v>
      </c>
      <c r="K32">
        <v>2</v>
      </c>
      <c r="L32" t="s">
        <v>183</v>
      </c>
      <c r="M32" s="11">
        <v>202550605</v>
      </c>
      <c r="O32" s="11" t="s">
        <v>637</v>
      </c>
      <c r="Q32" s="11" t="s">
        <v>46</v>
      </c>
      <c r="R32" t="s">
        <v>203</v>
      </c>
      <c r="S32" t="s">
        <v>184</v>
      </c>
      <c r="T32">
        <v>34170</v>
      </c>
      <c r="U32" t="s">
        <v>185</v>
      </c>
      <c r="V32">
        <v>100</v>
      </c>
      <c r="W32" t="s">
        <v>182</v>
      </c>
      <c r="X32">
        <v>2</v>
      </c>
      <c r="Y32">
        <v>145.26</v>
      </c>
      <c r="Z32">
        <v>1</v>
      </c>
      <c r="AA32">
        <v>97290</v>
      </c>
      <c r="AB32">
        <v>0</v>
      </c>
      <c r="AC32" t="s">
        <v>186</v>
      </c>
      <c r="AD32">
        <v>0</v>
      </c>
      <c r="AE32">
        <v>4</v>
      </c>
      <c r="AF32">
        <v>1</v>
      </c>
      <c r="AG32">
        <v>862212401</v>
      </c>
      <c r="AI32">
        <v>1</v>
      </c>
      <c r="AJ32">
        <v>1</v>
      </c>
      <c r="AK32">
        <v>0</v>
      </c>
      <c r="AL32" s="33" t="s">
        <v>637</v>
      </c>
      <c r="AO32" t="s">
        <v>186</v>
      </c>
      <c r="AP32">
        <v>54</v>
      </c>
      <c r="AQ32" t="s">
        <v>183</v>
      </c>
      <c r="AR32" t="s">
        <v>46</v>
      </c>
      <c r="AS32" t="s">
        <v>637</v>
      </c>
      <c r="AT32" t="s">
        <v>638</v>
      </c>
      <c r="AV32">
        <v>145.26</v>
      </c>
      <c r="AW32">
        <v>0</v>
      </c>
      <c r="AX32" t="s">
        <v>187</v>
      </c>
      <c r="AY32" t="str">
        <f>+MID(D32,4,2)</f>
        <v>12</v>
      </c>
    </row>
    <row r="33" spans="1:51" hidden="1" x14ac:dyDescent="0.2">
      <c r="A33" s="14" t="s">
        <v>180</v>
      </c>
      <c r="B33">
        <v>325</v>
      </c>
      <c r="C33">
        <v>0</v>
      </c>
      <c r="D33" s="17" t="s">
        <v>637</v>
      </c>
      <c r="E33" t="s">
        <v>638</v>
      </c>
      <c r="F33">
        <v>100</v>
      </c>
      <c r="G33" t="s">
        <v>188</v>
      </c>
      <c r="H33" s="11">
        <v>0</v>
      </c>
      <c r="I33">
        <v>145.26</v>
      </c>
      <c r="J33" t="s">
        <v>182</v>
      </c>
      <c r="K33">
        <v>2</v>
      </c>
      <c r="L33" t="s">
        <v>183</v>
      </c>
      <c r="M33" s="11">
        <v>202550605</v>
      </c>
      <c r="O33" s="11" t="s">
        <v>637</v>
      </c>
      <c r="Q33" s="11" t="s">
        <v>46</v>
      </c>
      <c r="R33" t="s">
        <v>203</v>
      </c>
      <c r="S33" t="s">
        <v>184</v>
      </c>
      <c r="T33">
        <v>34170</v>
      </c>
      <c r="U33" t="s">
        <v>185</v>
      </c>
      <c r="V33">
        <v>100</v>
      </c>
      <c r="W33" t="s">
        <v>182</v>
      </c>
      <c r="X33">
        <v>2</v>
      </c>
      <c r="Y33">
        <v>-145.26</v>
      </c>
      <c r="Z33">
        <v>1</v>
      </c>
      <c r="AA33">
        <v>97277</v>
      </c>
      <c r="AB33">
        <v>0</v>
      </c>
      <c r="AC33" t="s">
        <v>189</v>
      </c>
      <c r="AD33">
        <v>0</v>
      </c>
      <c r="AE33">
        <v>1</v>
      </c>
      <c r="AF33">
        <v>1</v>
      </c>
      <c r="AG33">
        <v>862212401</v>
      </c>
      <c r="AI33">
        <v>1</v>
      </c>
      <c r="AJ33">
        <v>1</v>
      </c>
      <c r="AK33">
        <v>0</v>
      </c>
      <c r="AL33" s="33" t="s">
        <v>617</v>
      </c>
      <c r="AO33" t="s">
        <v>189</v>
      </c>
      <c r="AP33">
        <v>17</v>
      </c>
      <c r="AQ33" t="s">
        <v>183</v>
      </c>
      <c r="AR33" t="s">
        <v>46</v>
      </c>
      <c r="AS33" t="s">
        <v>637</v>
      </c>
      <c r="AT33" t="s">
        <v>638</v>
      </c>
      <c r="AV33">
        <v>0</v>
      </c>
      <c r="AW33">
        <v>145.26</v>
      </c>
      <c r="AX33" t="s">
        <v>187</v>
      </c>
    </row>
    <row r="34" spans="1:51" x14ac:dyDescent="0.2">
      <c r="A34" s="14" t="s">
        <v>180</v>
      </c>
      <c r="B34">
        <v>325</v>
      </c>
      <c r="C34">
        <v>0</v>
      </c>
      <c r="D34" s="17" t="s">
        <v>639</v>
      </c>
      <c r="E34" t="s">
        <v>640</v>
      </c>
      <c r="F34">
        <v>100</v>
      </c>
      <c r="G34" t="s">
        <v>181</v>
      </c>
      <c r="H34" s="11">
        <v>208.99</v>
      </c>
      <c r="I34">
        <v>0</v>
      </c>
      <c r="J34" t="s">
        <v>182</v>
      </c>
      <c r="K34">
        <v>2</v>
      </c>
      <c r="L34" t="s">
        <v>183</v>
      </c>
      <c r="M34" s="11">
        <v>202582105</v>
      </c>
      <c r="O34" s="11" t="s">
        <v>639</v>
      </c>
      <c r="Q34" s="11" t="s">
        <v>46</v>
      </c>
      <c r="R34" t="s">
        <v>203</v>
      </c>
      <c r="S34" t="s">
        <v>184</v>
      </c>
      <c r="T34">
        <v>34170</v>
      </c>
      <c r="U34" t="s">
        <v>185</v>
      </c>
      <c r="V34">
        <v>100</v>
      </c>
      <c r="W34" t="s">
        <v>182</v>
      </c>
      <c r="X34">
        <v>2</v>
      </c>
      <c r="Y34">
        <v>208.99</v>
      </c>
      <c r="Z34">
        <v>1</v>
      </c>
      <c r="AA34">
        <v>97445</v>
      </c>
      <c r="AB34">
        <v>0</v>
      </c>
      <c r="AC34" t="s">
        <v>186</v>
      </c>
      <c r="AD34">
        <v>0</v>
      </c>
      <c r="AE34">
        <v>4</v>
      </c>
      <c r="AF34">
        <v>1</v>
      </c>
      <c r="AG34">
        <v>862212401</v>
      </c>
      <c r="AI34">
        <v>1</v>
      </c>
      <c r="AJ34">
        <v>1</v>
      </c>
      <c r="AK34">
        <v>0</v>
      </c>
      <c r="AL34" s="33" t="s">
        <v>639</v>
      </c>
      <c r="AO34" t="s">
        <v>186</v>
      </c>
      <c r="AP34">
        <v>54</v>
      </c>
      <c r="AQ34" t="s">
        <v>183</v>
      </c>
      <c r="AR34" t="s">
        <v>46</v>
      </c>
      <c r="AS34" t="s">
        <v>639</v>
      </c>
      <c r="AT34" t="s">
        <v>640</v>
      </c>
      <c r="AV34">
        <v>208.99</v>
      </c>
      <c r="AW34">
        <v>0</v>
      </c>
      <c r="AX34" t="s">
        <v>187</v>
      </c>
      <c r="AY34" t="str">
        <f>+MID(D34,4,2)</f>
        <v>12</v>
      </c>
    </row>
    <row r="35" spans="1:51" hidden="1" x14ac:dyDescent="0.2">
      <c r="A35" s="14" t="s">
        <v>180</v>
      </c>
      <c r="B35">
        <v>325</v>
      </c>
      <c r="C35">
        <v>0</v>
      </c>
      <c r="D35" s="17" t="s">
        <v>639</v>
      </c>
      <c r="E35" t="s">
        <v>640</v>
      </c>
      <c r="F35">
        <v>100</v>
      </c>
      <c r="G35" t="s">
        <v>188</v>
      </c>
      <c r="H35" s="11">
        <v>0</v>
      </c>
      <c r="I35">
        <v>208.99</v>
      </c>
      <c r="J35" t="s">
        <v>182</v>
      </c>
      <c r="K35">
        <v>2</v>
      </c>
      <c r="L35" t="s">
        <v>183</v>
      </c>
      <c r="M35" s="11">
        <v>202582105</v>
      </c>
      <c r="O35" s="11" t="s">
        <v>639</v>
      </c>
      <c r="Q35" s="11" t="s">
        <v>46</v>
      </c>
      <c r="R35" t="s">
        <v>203</v>
      </c>
      <c r="S35" t="s">
        <v>184</v>
      </c>
      <c r="T35">
        <v>34170</v>
      </c>
      <c r="U35" t="s">
        <v>185</v>
      </c>
      <c r="V35">
        <v>100</v>
      </c>
      <c r="W35" t="s">
        <v>182</v>
      </c>
      <c r="X35">
        <v>2</v>
      </c>
      <c r="Y35">
        <v>-208.99</v>
      </c>
      <c r="Z35">
        <v>1</v>
      </c>
      <c r="AA35">
        <v>97378</v>
      </c>
      <c r="AB35">
        <v>0</v>
      </c>
      <c r="AC35" t="s">
        <v>189</v>
      </c>
      <c r="AD35">
        <v>0</v>
      </c>
      <c r="AE35">
        <v>1</v>
      </c>
      <c r="AF35">
        <v>1</v>
      </c>
      <c r="AG35">
        <v>862212401</v>
      </c>
      <c r="AI35">
        <v>1</v>
      </c>
      <c r="AJ35">
        <v>1</v>
      </c>
      <c r="AK35">
        <v>0</v>
      </c>
      <c r="AL35" s="33" t="s">
        <v>641</v>
      </c>
      <c r="AO35" t="s">
        <v>189</v>
      </c>
      <c r="AP35">
        <v>17</v>
      </c>
      <c r="AQ35" t="s">
        <v>183</v>
      </c>
      <c r="AR35" t="s">
        <v>46</v>
      </c>
      <c r="AS35" t="s">
        <v>639</v>
      </c>
      <c r="AT35" t="s">
        <v>640</v>
      </c>
      <c r="AV35">
        <v>0</v>
      </c>
      <c r="AW35">
        <v>208.99</v>
      </c>
      <c r="AX35" t="s">
        <v>187</v>
      </c>
    </row>
    <row r="36" spans="1:51" x14ac:dyDescent="0.2">
      <c r="A36" s="14" t="s">
        <v>180</v>
      </c>
      <c r="B36">
        <v>325</v>
      </c>
      <c r="C36">
        <v>0</v>
      </c>
      <c r="D36" s="17" t="s">
        <v>602</v>
      </c>
      <c r="E36" t="s">
        <v>642</v>
      </c>
      <c r="F36">
        <v>100</v>
      </c>
      <c r="G36" t="s">
        <v>181</v>
      </c>
      <c r="H36" s="11">
        <v>146.94999999999999</v>
      </c>
      <c r="I36">
        <v>0</v>
      </c>
      <c r="J36" t="s">
        <v>182</v>
      </c>
      <c r="K36">
        <v>2</v>
      </c>
      <c r="L36" t="s">
        <v>183</v>
      </c>
      <c r="M36" s="11">
        <v>202679005</v>
      </c>
      <c r="O36" s="11" t="s">
        <v>602</v>
      </c>
      <c r="Q36" s="11" t="s">
        <v>46</v>
      </c>
      <c r="R36" t="s">
        <v>203</v>
      </c>
      <c r="S36" t="s">
        <v>184</v>
      </c>
      <c r="T36">
        <v>34170</v>
      </c>
      <c r="U36" t="s">
        <v>185</v>
      </c>
      <c r="V36">
        <v>100</v>
      </c>
      <c r="W36" t="s">
        <v>182</v>
      </c>
      <c r="X36">
        <v>2</v>
      </c>
      <c r="Y36">
        <v>146.94999999999999</v>
      </c>
      <c r="Z36">
        <v>1</v>
      </c>
      <c r="AA36">
        <v>97650</v>
      </c>
      <c r="AB36">
        <v>0</v>
      </c>
      <c r="AC36" t="s">
        <v>186</v>
      </c>
      <c r="AD36">
        <v>0</v>
      </c>
      <c r="AE36">
        <v>4</v>
      </c>
      <c r="AF36">
        <v>1</v>
      </c>
      <c r="AG36">
        <v>862212401</v>
      </c>
      <c r="AI36">
        <v>1</v>
      </c>
      <c r="AJ36">
        <v>1</v>
      </c>
      <c r="AK36">
        <v>0</v>
      </c>
      <c r="AL36" s="33" t="s">
        <v>602</v>
      </c>
      <c r="AO36" t="s">
        <v>186</v>
      </c>
      <c r="AP36">
        <v>54</v>
      </c>
      <c r="AQ36" t="s">
        <v>183</v>
      </c>
      <c r="AR36" t="s">
        <v>46</v>
      </c>
      <c r="AS36" t="s">
        <v>602</v>
      </c>
      <c r="AT36" t="s">
        <v>642</v>
      </c>
      <c r="AV36">
        <v>146.94999999999999</v>
      </c>
      <c r="AW36">
        <v>0</v>
      </c>
      <c r="AX36" t="s">
        <v>187</v>
      </c>
      <c r="AY36" t="str">
        <f>+MID(D36,4,2)</f>
        <v>12</v>
      </c>
    </row>
    <row r="37" spans="1:51" hidden="1" x14ac:dyDescent="0.2">
      <c r="A37" s="14" t="s">
        <v>180</v>
      </c>
      <c r="B37">
        <v>325</v>
      </c>
      <c r="C37">
        <v>0</v>
      </c>
      <c r="D37" s="17" t="s">
        <v>602</v>
      </c>
      <c r="E37" t="s">
        <v>642</v>
      </c>
      <c r="F37">
        <v>100</v>
      </c>
      <c r="G37" t="s">
        <v>188</v>
      </c>
      <c r="H37" s="11">
        <v>0</v>
      </c>
      <c r="I37">
        <v>146.94999999999999</v>
      </c>
      <c r="J37" t="s">
        <v>182</v>
      </c>
      <c r="K37">
        <v>2</v>
      </c>
      <c r="L37" t="s">
        <v>183</v>
      </c>
      <c r="M37" s="11">
        <v>202679005</v>
      </c>
      <c r="O37" s="11" t="s">
        <v>602</v>
      </c>
      <c r="Q37" s="11" t="s">
        <v>46</v>
      </c>
      <c r="R37" t="s">
        <v>203</v>
      </c>
      <c r="S37" t="s">
        <v>184</v>
      </c>
      <c r="T37">
        <v>34170</v>
      </c>
      <c r="U37" t="s">
        <v>185</v>
      </c>
      <c r="V37">
        <v>100</v>
      </c>
      <c r="W37" t="s">
        <v>182</v>
      </c>
      <c r="X37">
        <v>2</v>
      </c>
      <c r="Y37">
        <v>-146.94999999999999</v>
      </c>
      <c r="Z37">
        <v>1</v>
      </c>
      <c r="AA37">
        <v>97566</v>
      </c>
      <c r="AB37">
        <v>0</v>
      </c>
      <c r="AC37" t="s">
        <v>189</v>
      </c>
      <c r="AD37">
        <v>0</v>
      </c>
      <c r="AE37">
        <v>1</v>
      </c>
      <c r="AF37">
        <v>1</v>
      </c>
      <c r="AG37">
        <v>862212401</v>
      </c>
      <c r="AI37">
        <v>1</v>
      </c>
      <c r="AJ37">
        <v>1</v>
      </c>
      <c r="AK37">
        <v>0</v>
      </c>
      <c r="AL37" s="33" t="s">
        <v>598</v>
      </c>
      <c r="AO37" t="s">
        <v>189</v>
      </c>
      <c r="AP37">
        <v>17</v>
      </c>
      <c r="AQ37" t="s">
        <v>183</v>
      </c>
      <c r="AR37" t="s">
        <v>46</v>
      </c>
      <c r="AS37" t="s">
        <v>602</v>
      </c>
      <c r="AT37" t="s">
        <v>642</v>
      </c>
      <c r="AV37">
        <v>0</v>
      </c>
      <c r="AW37">
        <v>146.94999999999999</v>
      </c>
      <c r="AX37" t="s">
        <v>187</v>
      </c>
    </row>
    <row r="38" spans="1:51" hidden="1" x14ac:dyDescent="0.2">
      <c r="A38" s="14" t="s">
        <v>180</v>
      </c>
      <c r="B38">
        <v>336</v>
      </c>
      <c r="C38">
        <v>0</v>
      </c>
      <c r="D38" s="17" t="s">
        <v>568</v>
      </c>
      <c r="E38" t="s">
        <v>643</v>
      </c>
      <c r="F38">
        <v>100</v>
      </c>
      <c r="G38" t="s">
        <v>188</v>
      </c>
      <c r="H38" s="11">
        <v>0</v>
      </c>
      <c r="I38">
        <v>125.71</v>
      </c>
      <c r="J38" t="s">
        <v>182</v>
      </c>
      <c r="K38">
        <v>2</v>
      </c>
      <c r="L38" t="s">
        <v>191</v>
      </c>
      <c r="M38" s="11">
        <v>1363</v>
      </c>
      <c r="O38" s="11" t="s">
        <v>491</v>
      </c>
      <c r="Q38" s="11" t="s">
        <v>22</v>
      </c>
      <c r="R38" t="s">
        <v>204</v>
      </c>
      <c r="S38" t="s">
        <v>184</v>
      </c>
      <c r="T38">
        <v>34170</v>
      </c>
      <c r="U38" t="s">
        <v>185</v>
      </c>
      <c r="V38">
        <v>100</v>
      </c>
      <c r="W38" t="s">
        <v>182</v>
      </c>
      <c r="X38">
        <v>2</v>
      </c>
      <c r="Y38">
        <v>-125.71</v>
      </c>
      <c r="Z38">
        <v>1</v>
      </c>
      <c r="AA38">
        <v>95141</v>
      </c>
      <c r="AB38">
        <v>0</v>
      </c>
      <c r="AC38" t="s">
        <v>189</v>
      </c>
      <c r="AD38">
        <v>0</v>
      </c>
      <c r="AE38">
        <v>1</v>
      </c>
      <c r="AF38">
        <v>1</v>
      </c>
      <c r="AG38">
        <v>61</v>
      </c>
      <c r="AH38">
        <v>5</v>
      </c>
      <c r="AI38">
        <v>1</v>
      </c>
      <c r="AJ38">
        <v>1</v>
      </c>
      <c r="AK38">
        <v>0</v>
      </c>
      <c r="AL38" s="33" t="s">
        <v>494</v>
      </c>
      <c r="AO38" t="s">
        <v>189</v>
      </c>
      <c r="AP38">
        <v>17</v>
      </c>
      <c r="AQ38" t="s">
        <v>192</v>
      </c>
      <c r="AR38" t="s">
        <v>22</v>
      </c>
      <c r="AS38" t="s">
        <v>568</v>
      </c>
      <c r="AT38" t="s">
        <v>643</v>
      </c>
      <c r="AV38">
        <v>0</v>
      </c>
      <c r="AW38">
        <v>125.71</v>
      </c>
      <c r="AX38" t="s">
        <v>187</v>
      </c>
    </row>
    <row r="39" spans="1:51" hidden="1" x14ac:dyDescent="0.2">
      <c r="A39" s="14" t="s">
        <v>180</v>
      </c>
      <c r="B39">
        <v>336</v>
      </c>
      <c r="C39">
        <v>0</v>
      </c>
      <c r="D39" s="17" t="s">
        <v>568</v>
      </c>
      <c r="E39" t="s">
        <v>643</v>
      </c>
      <c r="F39">
        <v>100</v>
      </c>
      <c r="G39" t="s">
        <v>181</v>
      </c>
      <c r="H39" s="11">
        <v>125.71</v>
      </c>
      <c r="I39">
        <v>0</v>
      </c>
      <c r="J39" t="s">
        <v>182</v>
      </c>
      <c r="K39">
        <v>2</v>
      </c>
      <c r="L39" t="s">
        <v>191</v>
      </c>
      <c r="M39" s="11">
        <v>1363</v>
      </c>
      <c r="O39" s="11" t="s">
        <v>491</v>
      </c>
      <c r="Q39" s="11" t="s">
        <v>22</v>
      </c>
      <c r="R39" t="s">
        <v>204</v>
      </c>
      <c r="S39" t="s">
        <v>184</v>
      </c>
      <c r="T39">
        <v>34170</v>
      </c>
      <c r="U39" t="s">
        <v>185</v>
      </c>
      <c r="V39">
        <v>100</v>
      </c>
      <c r="W39" t="s">
        <v>182</v>
      </c>
      <c r="X39">
        <v>2</v>
      </c>
      <c r="Y39">
        <v>125.71</v>
      </c>
      <c r="Z39">
        <v>1</v>
      </c>
      <c r="AA39">
        <v>96526</v>
      </c>
      <c r="AB39">
        <v>0</v>
      </c>
      <c r="AC39" t="s">
        <v>186</v>
      </c>
      <c r="AD39">
        <v>0</v>
      </c>
      <c r="AE39">
        <v>3</v>
      </c>
      <c r="AF39">
        <v>1</v>
      </c>
      <c r="AG39">
        <v>61</v>
      </c>
      <c r="AH39">
        <v>5</v>
      </c>
      <c r="AI39">
        <v>1</v>
      </c>
      <c r="AJ39">
        <v>1</v>
      </c>
      <c r="AK39">
        <v>0</v>
      </c>
      <c r="AL39" s="33" t="s">
        <v>604</v>
      </c>
      <c r="AO39" t="s">
        <v>186</v>
      </c>
      <c r="AP39">
        <v>53</v>
      </c>
      <c r="AQ39" t="s">
        <v>192</v>
      </c>
      <c r="AR39" t="s">
        <v>22</v>
      </c>
      <c r="AS39" t="s">
        <v>568</v>
      </c>
      <c r="AT39" t="s">
        <v>643</v>
      </c>
      <c r="AV39">
        <v>125.71</v>
      </c>
      <c r="AW39">
        <v>0</v>
      </c>
      <c r="AX39" t="s">
        <v>187</v>
      </c>
      <c r="AY39" t="str">
        <f>+MID(D39,4,2)</f>
        <v>10</v>
      </c>
    </row>
    <row r="40" spans="1:51" hidden="1" x14ac:dyDescent="0.2">
      <c r="A40" s="14" t="s">
        <v>180</v>
      </c>
      <c r="B40">
        <v>336</v>
      </c>
      <c r="C40">
        <v>0</v>
      </c>
      <c r="D40" s="17" t="s">
        <v>594</v>
      </c>
      <c r="E40" t="s">
        <v>644</v>
      </c>
      <c r="F40">
        <v>100</v>
      </c>
      <c r="G40" t="s">
        <v>188</v>
      </c>
      <c r="H40" s="11">
        <v>0</v>
      </c>
      <c r="I40">
        <v>183.81</v>
      </c>
      <c r="J40" t="s">
        <v>182</v>
      </c>
      <c r="K40">
        <v>2</v>
      </c>
      <c r="L40" t="s">
        <v>191</v>
      </c>
      <c r="M40" s="11">
        <v>1573</v>
      </c>
      <c r="O40" s="11" t="s">
        <v>494</v>
      </c>
      <c r="Q40" s="11" t="s">
        <v>22</v>
      </c>
      <c r="R40" t="s">
        <v>204</v>
      </c>
      <c r="S40" t="s">
        <v>184</v>
      </c>
      <c r="T40">
        <v>34170</v>
      </c>
      <c r="U40" t="s">
        <v>185</v>
      </c>
      <c r="V40">
        <v>100</v>
      </c>
      <c r="W40" t="s">
        <v>182</v>
      </c>
      <c r="X40">
        <v>2</v>
      </c>
      <c r="Y40">
        <v>-183.81</v>
      </c>
      <c r="Z40">
        <v>1</v>
      </c>
      <c r="AA40">
        <v>95728</v>
      </c>
      <c r="AB40">
        <v>0</v>
      </c>
      <c r="AC40" t="s">
        <v>189</v>
      </c>
      <c r="AD40">
        <v>0</v>
      </c>
      <c r="AE40">
        <v>1</v>
      </c>
      <c r="AF40">
        <v>1</v>
      </c>
      <c r="AG40">
        <v>61</v>
      </c>
      <c r="AH40">
        <v>5</v>
      </c>
      <c r="AI40">
        <v>1</v>
      </c>
      <c r="AJ40">
        <v>1</v>
      </c>
      <c r="AK40">
        <v>0</v>
      </c>
      <c r="AL40" s="33" t="s">
        <v>560</v>
      </c>
      <c r="AO40" t="s">
        <v>189</v>
      </c>
      <c r="AP40">
        <v>17</v>
      </c>
      <c r="AQ40" t="s">
        <v>192</v>
      </c>
      <c r="AR40" t="s">
        <v>22</v>
      </c>
      <c r="AS40" t="s">
        <v>594</v>
      </c>
      <c r="AT40" t="s">
        <v>644</v>
      </c>
      <c r="AV40">
        <v>0</v>
      </c>
      <c r="AW40">
        <v>183.81</v>
      </c>
      <c r="AX40" t="s">
        <v>187</v>
      </c>
    </row>
    <row r="41" spans="1:51" hidden="1" x14ac:dyDescent="0.2">
      <c r="A41" s="14" t="s">
        <v>180</v>
      </c>
      <c r="B41">
        <v>336</v>
      </c>
      <c r="C41">
        <v>0</v>
      </c>
      <c r="D41" s="17" t="s">
        <v>594</v>
      </c>
      <c r="E41" t="s">
        <v>644</v>
      </c>
      <c r="F41">
        <v>100</v>
      </c>
      <c r="G41" t="s">
        <v>181</v>
      </c>
      <c r="H41" s="11">
        <v>183.81</v>
      </c>
      <c r="I41">
        <v>0</v>
      </c>
      <c r="J41" t="s">
        <v>182</v>
      </c>
      <c r="K41">
        <v>2</v>
      </c>
      <c r="L41" t="s">
        <v>191</v>
      </c>
      <c r="M41" s="11">
        <v>1573</v>
      </c>
      <c r="O41" s="11" t="s">
        <v>494</v>
      </c>
      <c r="Q41" s="11" t="s">
        <v>22</v>
      </c>
      <c r="R41" t="s">
        <v>204</v>
      </c>
      <c r="S41" t="s">
        <v>184</v>
      </c>
      <c r="T41">
        <v>34170</v>
      </c>
      <c r="U41" t="s">
        <v>185</v>
      </c>
      <c r="V41">
        <v>100</v>
      </c>
      <c r="W41" t="s">
        <v>182</v>
      </c>
      <c r="X41">
        <v>2</v>
      </c>
      <c r="Y41">
        <v>183.81</v>
      </c>
      <c r="Z41">
        <v>1</v>
      </c>
      <c r="AA41">
        <v>97085</v>
      </c>
      <c r="AB41">
        <v>0</v>
      </c>
      <c r="AC41" t="s">
        <v>186</v>
      </c>
      <c r="AD41">
        <v>0</v>
      </c>
      <c r="AE41">
        <v>4</v>
      </c>
      <c r="AF41">
        <v>1</v>
      </c>
      <c r="AG41">
        <v>61</v>
      </c>
      <c r="AH41">
        <v>5</v>
      </c>
      <c r="AI41">
        <v>1</v>
      </c>
      <c r="AJ41">
        <v>1</v>
      </c>
      <c r="AK41">
        <v>0</v>
      </c>
      <c r="AL41" s="33" t="s">
        <v>597</v>
      </c>
      <c r="AO41" t="s">
        <v>186</v>
      </c>
      <c r="AP41">
        <v>53</v>
      </c>
      <c r="AQ41" t="s">
        <v>192</v>
      </c>
      <c r="AR41" t="s">
        <v>22</v>
      </c>
      <c r="AS41" t="s">
        <v>594</v>
      </c>
      <c r="AT41" t="s">
        <v>644</v>
      </c>
      <c r="AV41">
        <v>183.81</v>
      </c>
      <c r="AW41">
        <v>0</v>
      </c>
      <c r="AX41" t="s">
        <v>187</v>
      </c>
      <c r="AY41" t="str">
        <f>+MID(D41,4,2)</f>
        <v>11</v>
      </c>
    </row>
    <row r="42" spans="1:51" hidden="1" x14ac:dyDescent="0.2">
      <c r="A42" s="14" t="s">
        <v>180</v>
      </c>
      <c r="B42">
        <v>336</v>
      </c>
      <c r="C42">
        <v>0</v>
      </c>
      <c r="D42" s="17" t="s">
        <v>598</v>
      </c>
      <c r="E42" t="s">
        <v>645</v>
      </c>
      <c r="F42">
        <v>100</v>
      </c>
      <c r="G42" t="s">
        <v>188</v>
      </c>
      <c r="H42" s="11">
        <v>0</v>
      </c>
      <c r="I42">
        <v>80</v>
      </c>
      <c r="J42" t="s">
        <v>182</v>
      </c>
      <c r="K42">
        <v>2</v>
      </c>
      <c r="L42" t="s">
        <v>191</v>
      </c>
      <c r="M42" s="11">
        <v>1788</v>
      </c>
      <c r="O42" s="11" t="s">
        <v>568</v>
      </c>
      <c r="Q42" s="11" t="s">
        <v>22</v>
      </c>
      <c r="R42" t="s">
        <v>204</v>
      </c>
      <c r="S42" t="s">
        <v>184</v>
      </c>
      <c r="T42">
        <v>34170</v>
      </c>
      <c r="U42" t="s">
        <v>185</v>
      </c>
      <c r="V42">
        <v>100</v>
      </c>
      <c r="W42" t="s">
        <v>182</v>
      </c>
      <c r="X42">
        <v>2</v>
      </c>
      <c r="Y42">
        <v>-80</v>
      </c>
      <c r="Z42">
        <v>1</v>
      </c>
      <c r="AA42">
        <v>96472</v>
      </c>
      <c r="AB42">
        <v>0</v>
      </c>
      <c r="AC42" t="s">
        <v>189</v>
      </c>
      <c r="AD42">
        <v>0</v>
      </c>
      <c r="AE42">
        <v>1</v>
      </c>
      <c r="AF42">
        <v>1</v>
      </c>
      <c r="AG42">
        <v>61</v>
      </c>
      <c r="AH42">
        <v>5</v>
      </c>
      <c r="AI42">
        <v>1</v>
      </c>
      <c r="AJ42">
        <v>1</v>
      </c>
      <c r="AK42">
        <v>0</v>
      </c>
      <c r="AL42" s="33" t="s">
        <v>646</v>
      </c>
      <c r="AO42" t="s">
        <v>189</v>
      </c>
      <c r="AP42">
        <v>17</v>
      </c>
      <c r="AQ42" t="s">
        <v>192</v>
      </c>
      <c r="AR42" t="s">
        <v>22</v>
      </c>
      <c r="AS42" t="s">
        <v>598</v>
      </c>
      <c r="AT42" t="s">
        <v>645</v>
      </c>
      <c r="AV42">
        <v>0</v>
      </c>
      <c r="AW42">
        <v>80</v>
      </c>
      <c r="AX42" t="s">
        <v>187</v>
      </c>
    </row>
    <row r="43" spans="1:51" x14ac:dyDescent="0.2">
      <c r="A43" s="14" t="s">
        <v>180</v>
      </c>
      <c r="B43">
        <v>336</v>
      </c>
      <c r="C43">
        <v>0</v>
      </c>
      <c r="D43" s="17" t="s">
        <v>598</v>
      </c>
      <c r="E43" t="s">
        <v>645</v>
      </c>
      <c r="F43">
        <v>100</v>
      </c>
      <c r="G43" t="s">
        <v>181</v>
      </c>
      <c r="H43" s="11">
        <v>80</v>
      </c>
      <c r="I43">
        <v>0</v>
      </c>
      <c r="J43" t="s">
        <v>182</v>
      </c>
      <c r="K43">
        <v>2</v>
      </c>
      <c r="L43" t="s">
        <v>191</v>
      </c>
      <c r="M43" s="11">
        <v>1788</v>
      </c>
      <c r="O43" s="11" t="s">
        <v>568</v>
      </c>
      <c r="Q43" s="11" t="s">
        <v>22</v>
      </c>
      <c r="R43" t="s">
        <v>204</v>
      </c>
      <c r="S43" t="s">
        <v>184</v>
      </c>
      <c r="T43">
        <v>34170</v>
      </c>
      <c r="U43" t="s">
        <v>185</v>
      </c>
      <c r="V43">
        <v>100</v>
      </c>
      <c r="W43" t="s">
        <v>182</v>
      </c>
      <c r="X43">
        <v>2</v>
      </c>
      <c r="Y43">
        <v>80</v>
      </c>
      <c r="Z43">
        <v>1</v>
      </c>
      <c r="AA43">
        <v>97537</v>
      </c>
      <c r="AB43">
        <v>0</v>
      </c>
      <c r="AC43" t="s">
        <v>186</v>
      </c>
      <c r="AD43">
        <v>0</v>
      </c>
      <c r="AE43">
        <v>2</v>
      </c>
      <c r="AF43">
        <v>1</v>
      </c>
      <c r="AG43">
        <v>61</v>
      </c>
      <c r="AH43">
        <v>5</v>
      </c>
      <c r="AI43">
        <v>1</v>
      </c>
      <c r="AJ43">
        <v>1</v>
      </c>
      <c r="AK43">
        <v>0</v>
      </c>
      <c r="AL43" s="33" t="s">
        <v>602</v>
      </c>
      <c r="AO43" t="s">
        <v>186</v>
      </c>
      <c r="AP43">
        <v>53</v>
      </c>
      <c r="AQ43" t="s">
        <v>192</v>
      </c>
      <c r="AR43" t="s">
        <v>22</v>
      </c>
      <c r="AS43" t="s">
        <v>598</v>
      </c>
      <c r="AT43" t="s">
        <v>645</v>
      </c>
      <c r="AV43">
        <v>80</v>
      </c>
      <c r="AW43">
        <v>0</v>
      </c>
      <c r="AX43" t="s">
        <v>187</v>
      </c>
      <c r="AY43" t="str">
        <f t="shared" ref="AY43:AY44" si="2">+MID(D43,4,2)</f>
        <v>12</v>
      </c>
    </row>
    <row r="44" spans="1:51" hidden="1" x14ac:dyDescent="0.2">
      <c r="A44" s="14" t="s">
        <v>180</v>
      </c>
      <c r="B44">
        <v>341</v>
      </c>
      <c r="C44">
        <v>0</v>
      </c>
      <c r="D44" s="17" t="s">
        <v>594</v>
      </c>
      <c r="E44" t="s">
        <v>647</v>
      </c>
      <c r="F44">
        <v>100</v>
      </c>
      <c r="G44" t="s">
        <v>181</v>
      </c>
      <c r="H44" s="11">
        <v>17.350000000000001</v>
      </c>
      <c r="I44">
        <v>0</v>
      </c>
      <c r="J44" t="s">
        <v>182</v>
      </c>
      <c r="K44">
        <v>2</v>
      </c>
      <c r="L44" t="s">
        <v>183</v>
      </c>
      <c r="M44" s="11">
        <v>0</v>
      </c>
      <c r="O44" s="11" t="s">
        <v>648</v>
      </c>
      <c r="Q44" s="11" t="s">
        <v>649</v>
      </c>
      <c r="R44" t="s">
        <v>650</v>
      </c>
      <c r="S44" t="s">
        <v>264</v>
      </c>
      <c r="T44">
        <v>30026</v>
      </c>
      <c r="U44" t="s">
        <v>200</v>
      </c>
      <c r="V44">
        <v>100</v>
      </c>
      <c r="W44" t="s">
        <v>182</v>
      </c>
      <c r="X44">
        <v>2</v>
      </c>
      <c r="Y44">
        <v>17.350000000000001</v>
      </c>
      <c r="Z44">
        <v>1</v>
      </c>
      <c r="AA44">
        <v>1196</v>
      </c>
      <c r="AB44">
        <v>0</v>
      </c>
      <c r="AC44" t="s">
        <v>186</v>
      </c>
      <c r="AD44">
        <v>0</v>
      </c>
      <c r="AE44">
        <v>-1</v>
      </c>
      <c r="AF44">
        <v>1</v>
      </c>
      <c r="AI44">
        <v>1</v>
      </c>
      <c r="AJ44">
        <v>1</v>
      </c>
      <c r="AK44">
        <v>0</v>
      </c>
      <c r="AL44" s="33" t="s">
        <v>651</v>
      </c>
      <c r="AO44" t="s">
        <v>186</v>
      </c>
      <c r="AQ44" t="s">
        <v>183</v>
      </c>
      <c r="AR44" t="s">
        <v>649</v>
      </c>
      <c r="AS44" t="s">
        <v>594</v>
      </c>
      <c r="AT44" t="s">
        <v>647</v>
      </c>
      <c r="AV44">
        <v>17.350000000000001</v>
      </c>
      <c r="AW44">
        <v>0</v>
      </c>
      <c r="AX44" t="s">
        <v>187</v>
      </c>
      <c r="AY44" t="str">
        <f t="shared" si="2"/>
        <v>11</v>
      </c>
    </row>
    <row r="45" spans="1:51" hidden="1" x14ac:dyDescent="0.2">
      <c r="A45" s="14" t="s">
        <v>180</v>
      </c>
      <c r="B45">
        <v>341</v>
      </c>
      <c r="C45">
        <v>0</v>
      </c>
      <c r="D45" s="17" t="s">
        <v>594</v>
      </c>
      <c r="E45" t="s">
        <v>647</v>
      </c>
      <c r="F45">
        <v>100</v>
      </c>
      <c r="G45" t="s">
        <v>188</v>
      </c>
      <c r="H45" s="11">
        <v>0</v>
      </c>
      <c r="I45">
        <v>17.350000000000001</v>
      </c>
      <c r="J45" t="s">
        <v>182</v>
      </c>
      <c r="K45">
        <v>2</v>
      </c>
      <c r="L45" t="s">
        <v>183</v>
      </c>
      <c r="M45" s="11">
        <v>174</v>
      </c>
      <c r="N45" t="s">
        <v>294</v>
      </c>
      <c r="O45" s="11" t="s">
        <v>652</v>
      </c>
      <c r="Q45" s="11" t="s">
        <v>649</v>
      </c>
      <c r="R45" t="s">
        <v>650</v>
      </c>
      <c r="S45" t="s">
        <v>264</v>
      </c>
      <c r="T45">
        <v>30026</v>
      </c>
      <c r="U45" t="s">
        <v>200</v>
      </c>
      <c r="V45">
        <v>100</v>
      </c>
      <c r="W45" t="s">
        <v>182</v>
      </c>
      <c r="X45">
        <v>2</v>
      </c>
      <c r="Y45">
        <v>-17.350000000000001</v>
      </c>
      <c r="Z45">
        <v>1</v>
      </c>
      <c r="AA45">
        <v>96394</v>
      </c>
      <c r="AB45">
        <v>0</v>
      </c>
      <c r="AC45" t="s">
        <v>189</v>
      </c>
      <c r="AD45">
        <v>0</v>
      </c>
      <c r="AE45">
        <v>1</v>
      </c>
      <c r="AF45">
        <v>1</v>
      </c>
      <c r="AI45">
        <v>1</v>
      </c>
      <c r="AJ45">
        <v>1</v>
      </c>
      <c r="AK45">
        <v>0</v>
      </c>
      <c r="AL45" s="33" t="s">
        <v>630</v>
      </c>
      <c r="AO45" t="s">
        <v>189</v>
      </c>
      <c r="AP45">
        <v>17</v>
      </c>
      <c r="AQ45" t="s">
        <v>183</v>
      </c>
      <c r="AR45" t="s">
        <v>649</v>
      </c>
      <c r="AS45" t="s">
        <v>594</v>
      </c>
      <c r="AT45" t="s">
        <v>647</v>
      </c>
      <c r="AV45">
        <v>0</v>
      </c>
      <c r="AW45">
        <v>17.350000000000001</v>
      </c>
      <c r="AX45" t="s">
        <v>187</v>
      </c>
    </row>
    <row r="46" spans="1:51" hidden="1" x14ac:dyDescent="0.2">
      <c r="A46" s="14" t="s">
        <v>180</v>
      </c>
      <c r="B46">
        <v>341</v>
      </c>
      <c r="C46">
        <v>0</v>
      </c>
      <c r="D46" s="17" t="s">
        <v>594</v>
      </c>
      <c r="E46" t="s">
        <v>653</v>
      </c>
      <c r="F46">
        <v>100</v>
      </c>
      <c r="G46" t="s">
        <v>181</v>
      </c>
      <c r="H46" s="11">
        <v>0</v>
      </c>
      <c r="I46">
        <v>17.350000000000001</v>
      </c>
      <c r="J46" t="s">
        <v>182</v>
      </c>
      <c r="K46">
        <v>2</v>
      </c>
      <c r="L46" t="s">
        <v>183</v>
      </c>
      <c r="M46" s="11">
        <v>0</v>
      </c>
      <c r="O46" s="11" t="s">
        <v>648</v>
      </c>
      <c r="Q46" s="11" t="s">
        <v>649</v>
      </c>
      <c r="R46" t="s">
        <v>650</v>
      </c>
      <c r="S46" t="s">
        <v>264</v>
      </c>
      <c r="T46">
        <v>30026</v>
      </c>
      <c r="U46" t="s">
        <v>200</v>
      </c>
      <c r="V46">
        <v>100</v>
      </c>
      <c r="W46" t="s">
        <v>182</v>
      </c>
      <c r="X46">
        <v>2</v>
      </c>
      <c r="Y46">
        <v>-17.350000000000001</v>
      </c>
      <c r="Z46">
        <v>1</v>
      </c>
      <c r="AA46">
        <v>1196</v>
      </c>
      <c r="AB46">
        <v>0</v>
      </c>
      <c r="AC46" t="s">
        <v>189</v>
      </c>
      <c r="AD46">
        <v>0</v>
      </c>
      <c r="AE46">
        <v>-1</v>
      </c>
      <c r="AF46">
        <v>2</v>
      </c>
      <c r="AI46">
        <v>1</v>
      </c>
      <c r="AJ46">
        <v>1</v>
      </c>
      <c r="AK46">
        <v>0</v>
      </c>
      <c r="AL46" s="33" t="s">
        <v>651</v>
      </c>
      <c r="AO46" t="s">
        <v>189</v>
      </c>
      <c r="AQ46" t="s">
        <v>183</v>
      </c>
      <c r="AR46" t="s">
        <v>649</v>
      </c>
      <c r="AS46" t="s">
        <v>594</v>
      </c>
      <c r="AT46" t="s">
        <v>653</v>
      </c>
      <c r="AV46">
        <v>0</v>
      </c>
      <c r="AW46">
        <v>17.350000000000001</v>
      </c>
      <c r="AX46" t="s">
        <v>187</v>
      </c>
    </row>
    <row r="47" spans="1:51" hidden="1" x14ac:dyDescent="0.2">
      <c r="A47" s="14" t="s">
        <v>180</v>
      </c>
      <c r="B47">
        <v>341</v>
      </c>
      <c r="C47">
        <v>0</v>
      </c>
      <c r="D47" s="17" t="s">
        <v>594</v>
      </c>
      <c r="E47" t="s">
        <v>653</v>
      </c>
      <c r="F47">
        <v>100</v>
      </c>
      <c r="G47" t="s">
        <v>188</v>
      </c>
      <c r="H47" s="11">
        <v>17.350000000000001</v>
      </c>
      <c r="I47">
        <v>0</v>
      </c>
      <c r="J47" t="s">
        <v>182</v>
      </c>
      <c r="K47">
        <v>2</v>
      </c>
      <c r="L47" t="s">
        <v>183</v>
      </c>
      <c r="M47" s="11">
        <v>175</v>
      </c>
      <c r="N47" t="s">
        <v>294</v>
      </c>
      <c r="O47" s="11" t="s">
        <v>556</v>
      </c>
      <c r="Q47" s="11" t="s">
        <v>649</v>
      </c>
      <c r="R47" t="s">
        <v>650</v>
      </c>
      <c r="S47" t="s">
        <v>264</v>
      </c>
      <c r="T47">
        <v>30026</v>
      </c>
      <c r="U47" t="s">
        <v>200</v>
      </c>
      <c r="V47">
        <v>100</v>
      </c>
      <c r="W47" t="s">
        <v>182</v>
      </c>
      <c r="X47">
        <v>2</v>
      </c>
      <c r="Y47">
        <v>17.350000000000001</v>
      </c>
      <c r="Z47">
        <v>1</v>
      </c>
      <c r="AA47">
        <v>95812</v>
      </c>
      <c r="AB47">
        <v>0</v>
      </c>
      <c r="AC47" t="s">
        <v>186</v>
      </c>
      <c r="AD47">
        <v>0</v>
      </c>
      <c r="AE47">
        <v>1</v>
      </c>
      <c r="AF47">
        <v>1</v>
      </c>
      <c r="AI47">
        <v>1</v>
      </c>
      <c r="AJ47">
        <v>1</v>
      </c>
      <c r="AK47">
        <v>0</v>
      </c>
      <c r="AL47" s="33" t="s">
        <v>554</v>
      </c>
      <c r="AO47" t="s">
        <v>186</v>
      </c>
      <c r="AP47">
        <v>18</v>
      </c>
      <c r="AQ47" t="s">
        <v>183</v>
      </c>
      <c r="AR47" t="s">
        <v>649</v>
      </c>
      <c r="AS47" t="s">
        <v>594</v>
      </c>
      <c r="AT47" t="s">
        <v>653</v>
      </c>
      <c r="AV47">
        <v>17.350000000000001</v>
      </c>
      <c r="AW47">
        <v>0</v>
      </c>
      <c r="AX47" t="s">
        <v>187</v>
      </c>
      <c r="AY47" t="str">
        <f>+MID(D47,4,2)</f>
        <v>11</v>
      </c>
    </row>
    <row r="48" spans="1:51" hidden="1" x14ac:dyDescent="0.2">
      <c r="A48" s="14" t="s">
        <v>180</v>
      </c>
      <c r="B48">
        <v>341</v>
      </c>
      <c r="C48">
        <v>0</v>
      </c>
      <c r="D48" s="17" t="s">
        <v>594</v>
      </c>
      <c r="E48" t="s">
        <v>654</v>
      </c>
      <c r="F48">
        <v>100</v>
      </c>
      <c r="G48" t="s">
        <v>181</v>
      </c>
      <c r="H48" s="11">
        <v>0</v>
      </c>
      <c r="I48">
        <v>21.17</v>
      </c>
      <c r="J48" t="s">
        <v>182</v>
      </c>
      <c r="K48">
        <v>2</v>
      </c>
      <c r="L48" t="s">
        <v>183</v>
      </c>
      <c r="M48" s="11">
        <v>0</v>
      </c>
      <c r="O48" s="11" t="s">
        <v>648</v>
      </c>
      <c r="Q48" s="11" t="s">
        <v>649</v>
      </c>
      <c r="R48" t="s">
        <v>650</v>
      </c>
      <c r="S48" t="s">
        <v>264</v>
      </c>
      <c r="T48">
        <v>30026</v>
      </c>
      <c r="U48" t="s">
        <v>200</v>
      </c>
      <c r="V48">
        <v>100</v>
      </c>
      <c r="W48" t="s">
        <v>182</v>
      </c>
      <c r="X48">
        <v>2</v>
      </c>
      <c r="Y48">
        <v>-21.17</v>
      </c>
      <c r="Z48">
        <v>1</v>
      </c>
      <c r="AA48">
        <v>1196</v>
      </c>
      <c r="AB48">
        <v>0</v>
      </c>
      <c r="AC48" t="s">
        <v>189</v>
      </c>
      <c r="AD48">
        <v>0</v>
      </c>
      <c r="AE48">
        <v>-1</v>
      </c>
      <c r="AF48">
        <v>3</v>
      </c>
      <c r="AI48">
        <v>1</v>
      </c>
      <c r="AJ48">
        <v>1</v>
      </c>
      <c r="AK48">
        <v>0</v>
      </c>
      <c r="AL48" s="33" t="s">
        <v>651</v>
      </c>
      <c r="AO48" t="s">
        <v>189</v>
      </c>
      <c r="AQ48" t="s">
        <v>183</v>
      </c>
      <c r="AR48" t="s">
        <v>649</v>
      </c>
      <c r="AS48" t="s">
        <v>594</v>
      </c>
      <c r="AT48" t="s">
        <v>654</v>
      </c>
      <c r="AV48">
        <v>0</v>
      </c>
      <c r="AW48">
        <v>21.17</v>
      </c>
      <c r="AX48" t="s">
        <v>187</v>
      </c>
    </row>
    <row r="49" spans="1:51" hidden="1" x14ac:dyDescent="0.2">
      <c r="A49" s="14" t="s">
        <v>180</v>
      </c>
      <c r="B49">
        <v>341</v>
      </c>
      <c r="C49">
        <v>0</v>
      </c>
      <c r="D49" s="17" t="s">
        <v>594</v>
      </c>
      <c r="E49" t="s">
        <v>654</v>
      </c>
      <c r="F49">
        <v>100</v>
      </c>
      <c r="G49" t="s">
        <v>188</v>
      </c>
      <c r="H49" s="11">
        <v>21.17</v>
      </c>
      <c r="I49">
        <v>0</v>
      </c>
      <c r="J49" t="s">
        <v>182</v>
      </c>
      <c r="K49">
        <v>2</v>
      </c>
      <c r="L49" t="s">
        <v>183</v>
      </c>
      <c r="M49" s="11">
        <v>445</v>
      </c>
      <c r="O49" s="11" t="s">
        <v>533</v>
      </c>
      <c r="Q49" s="11" t="s">
        <v>649</v>
      </c>
      <c r="R49" t="s">
        <v>650</v>
      </c>
      <c r="S49" t="s">
        <v>264</v>
      </c>
      <c r="T49">
        <v>30026</v>
      </c>
      <c r="U49" t="s">
        <v>200</v>
      </c>
      <c r="V49">
        <v>100</v>
      </c>
      <c r="W49" t="s">
        <v>182</v>
      </c>
      <c r="X49">
        <v>2</v>
      </c>
      <c r="Y49">
        <v>21.17</v>
      </c>
      <c r="Z49">
        <v>1</v>
      </c>
      <c r="AA49">
        <v>96395</v>
      </c>
      <c r="AB49">
        <v>0</v>
      </c>
      <c r="AC49" t="s">
        <v>186</v>
      </c>
      <c r="AD49">
        <v>0</v>
      </c>
      <c r="AE49">
        <v>1</v>
      </c>
      <c r="AF49">
        <v>1</v>
      </c>
      <c r="AI49">
        <v>1</v>
      </c>
      <c r="AJ49">
        <v>1</v>
      </c>
      <c r="AK49">
        <v>0</v>
      </c>
      <c r="AL49" s="33" t="s">
        <v>568</v>
      </c>
      <c r="AO49" t="s">
        <v>186</v>
      </c>
      <c r="AP49">
        <v>15</v>
      </c>
      <c r="AQ49" t="s">
        <v>183</v>
      </c>
      <c r="AR49" t="s">
        <v>649</v>
      </c>
      <c r="AS49" t="s">
        <v>594</v>
      </c>
      <c r="AT49" t="s">
        <v>654</v>
      </c>
      <c r="AV49">
        <v>21.17</v>
      </c>
      <c r="AW49">
        <v>0</v>
      </c>
      <c r="AX49" t="s">
        <v>187</v>
      </c>
      <c r="AY49" t="str">
        <f t="shared" ref="AY49:AY50" si="3">+MID(D49,4,2)</f>
        <v>11</v>
      </c>
    </row>
    <row r="50" spans="1:51" hidden="1" x14ac:dyDescent="0.2">
      <c r="A50" s="14" t="s">
        <v>180</v>
      </c>
      <c r="B50">
        <v>341</v>
      </c>
      <c r="C50">
        <v>0</v>
      </c>
      <c r="D50" s="17" t="s">
        <v>568</v>
      </c>
      <c r="E50" t="s">
        <v>655</v>
      </c>
      <c r="F50">
        <v>100</v>
      </c>
      <c r="G50" t="s">
        <v>181</v>
      </c>
      <c r="H50" s="11">
        <v>21.17</v>
      </c>
      <c r="I50">
        <v>0</v>
      </c>
      <c r="J50" t="s">
        <v>182</v>
      </c>
      <c r="K50">
        <v>2</v>
      </c>
      <c r="L50" t="s">
        <v>183</v>
      </c>
      <c r="M50" s="11">
        <v>7211</v>
      </c>
      <c r="O50" s="11" t="s">
        <v>491</v>
      </c>
      <c r="Q50" s="11" t="s">
        <v>649</v>
      </c>
      <c r="R50" t="s">
        <v>650</v>
      </c>
      <c r="S50" t="s">
        <v>264</v>
      </c>
      <c r="T50">
        <v>30026</v>
      </c>
      <c r="U50" t="s">
        <v>200</v>
      </c>
      <c r="V50">
        <v>100</v>
      </c>
      <c r="W50" t="s">
        <v>182</v>
      </c>
      <c r="X50">
        <v>2</v>
      </c>
      <c r="Y50">
        <v>21.17</v>
      </c>
      <c r="Z50">
        <v>1</v>
      </c>
      <c r="AA50">
        <v>95548</v>
      </c>
      <c r="AB50">
        <v>0</v>
      </c>
      <c r="AC50" t="s">
        <v>186</v>
      </c>
      <c r="AD50">
        <v>0</v>
      </c>
      <c r="AE50">
        <v>4</v>
      </c>
      <c r="AF50">
        <v>1</v>
      </c>
      <c r="AI50">
        <v>1</v>
      </c>
      <c r="AJ50">
        <v>1</v>
      </c>
      <c r="AK50">
        <v>0</v>
      </c>
      <c r="AL50" s="33" t="s">
        <v>524</v>
      </c>
      <c r="AO50" t="s">
        <v>186</v>
      </c>
      <c r="AP50">
        <v>54</v>
      </c>
      <c r="AQ50" t="s">
        <v>183</v>
      </c>
      <c r="AR50" t="s">
        <v>649</v>
      </c>
      <c r="AS50" t="s">
        <v>568</v>
      </c>
      <c r="AT50" t="s">
        <v>655</v>
      </c>
      <c r="AV50">
        <v>21.17</v>
      </c>
      <c r="AW50">
        <v>0</v>
      </c>
      <c r="AX50" t="s">
        <v>187</v>
      </c>
      <c r="AY50" t="str">
        <f t="shared" si="3"/>
        <v>10</v>
      </c>
    </row>
    <row r="51" spans="1:51" hidden="1" x14ac:dyDescent="0.2">
      <c r="A51" s="14" t="s">
        <v>180</v>
      </c>
      <c r="B51">
        <v>341</v>
      </c>
      <c r="C51">
        <v>0</v>
      </c>
      <c r="D51" s="17" t="s">
        <v>568</v>
      </c>
      <c r="E51" t="s">
        <v>655</v>
      </c>
      <c r="F51">
        <v>100</v>
      </c>
      <c r="G51" t="s">
        <v>188</v>
      </c>
      <c r="H51" s="11">
        <v>0</v>
      </c>
      <c r="I51">
        <v>21.17</v>
      </c>
      <c r="J51" t="s">
        <v>182</v>
      </c>
      <c r="K51">
        <v>2</v>
      </c>
      <c r="L51" t="s">
        <v>183</v>
      </c>
      <c r="M51" s="11">
        <v>7211</v>
      </c>
      <c r="O51" s="11" t="s">
        <v>491</v>
      </c>
      <c r="Q51" s="11" t="s">
        <v>649</v>
      </c>
      <c r="R51" t="s">
        <v>650</v>
      </c>
      <c r="S51" t="s">
        <v>264</v>
      </c>
      <c r="T51">
        <v>30026</v>
      </c>
      <c r="U51" t="s">
        <v>200</v>
      </c>
      <c r="V51">
        <v>100</v>
      </c>
      <c r="W51" t="s">
        <v>182</v>
      </c>
      <c r="X51">
        <v>2</v>
      </c>
      <c r="Y51">
        <v>-21.17</v>
      </c>
      <c r="Z51">
        <v>1</v>
      </c>
      <c r="AA51">
        <v>95315</v>
      </c>
      <c r="AB51">
        <v>0</v>
      </c>
      <c r="AC51" t="s">
        <v>189</v>
      </c>
      <c r="AD51">
        <v>0</v>
      </c>
      <c r="AE51">
        <v>1</v>
      </c>
      <c r="AF51">
        <v>1</v>
      </c>
      <c r="AI51">
        <v>1</v>
      </c>
      <c r="AJ51">
        <v>1</v>
      </c>
      <c r="AK51">
        <v>0</v>
      </c>
      <c r="AL51" s="33" t="s">
        <v>494</v>
      </c>
      <c r="AO51" t="s">
        <v>189</v>
      </c>
      <c r="AP51">
        <v>11</v>
      </c>
      <c r="AQ51" t="s">
        <v>183</v>
      </c>
      <c r="AR51" t="s">
        <v>649</v>
      </c>
      <c r="AS51" t="s">
        <v>568</v>
      </c>
      <c r="AT51" t="s">
        <v>655</v>
      </c>
      <c r="AV51">
        <v>0</v>
      </c>
      <c r="AW51">
        <v>21.17</v>
      </c>
      <c r="AX51" t="s">
        <v>187</v>
      </c>
    </row>
    <row r="52" spans="1:51" hidden="1" x14ac:dyDescent="0.2">
      <c r="A52" s="14" t="s">
        <v>180</v>
      </c>
      <c r="B52">
        <v>341</v>
      </c>
      <c r="C52">
        <v>0</v>
      </c>
      <c r="D52" s="17" t="s">
        <v>594</v>
      </c>
      <c r="E52" t="s">
        <v>656</v>
      </c>
      <c r="F52">
        <v>100</v>
      </c>
      <c r="G52" t="s">
        <v>181</v>
      </c>
      <c r="H52" s="11">
        <v>17.350000000000001</v>
      </c>
      <c r="I52">
        <v>0</v>
      </c>
      <c r="J52" t="s">
        <v>182</v>
      </c>
      <c r="K52">
        <v>2</v>
      </c>
      <c r="L52" t="s">
        <v>183</v>
      </c>
      <c r="M52" s="11">
        <v>0</v>
      </c>
      <c r="O52" s="11" t="s">
        <v>648</v>
      </c>
      <c r="Q52" s="11" t="s">
        <v>649</v>
      </c>
      <c r="R52" t="s">
        <v>650</v>
      </c>
      <c r="S52" t="s">
        <v>264</v>
      </c>
      <c r="T52">
        <v>30026</v>
      </c>
      <c r="U52" t="s">
        <v>200</v>
      </c>
      <c r="V52">
        <v>100</v>
      </c>
      <c r="W52" t="s">
        <v>182</v>
      </c>
      <c r="X52">
        <v>2</v>
      </c>
      <c r="Y52">
        <v>17.350000000000001</v>
      </c>
      <c r="Z52">
        <v>1</v>
      </c>
      <c r="AA52">
        <v>1196</v>
      </c>
      <c r="AB52">
        <v>0</v>
      </c>
      <c r="AC52" t="s">
        <v>186</v>
      </c>
      <c r="AD52">
        <v>0</v>
      </c>
      <c r="AE52">
        <v>-1</v>
      </c>
      <c r="AF52">
        <v>4</v>
      </c>
      <c r="AI52">
        <v>1</v>
      </c>
      <c r="AJ52">
        <v>1</v>
      </c>
      <c r="AK52">
        <v>0</v>
      </c>
      <c r="AL52" s="33" t="s">
        <v>651</v>
      </c>
      <c r="AO52" t="s">
        <v>186</v>
      </c>
      <c r="AQ52" t="s">
        <v>183</v>
      </c>
      <c r="AR52" t="s">
        <v>649</v>
      </c>
      <c r="AS52" t="s">
        <v>594</v>
      </c>
      <c r="AT52" t="s">
        <v>656</v>
      </c>
      <c r="AV52">
        <v>17.350000000000001</v>
      </c>
      <c r="AW52">
        <v>0</v>
      </c>
      <c r="AX52" t="s">
        <v>187</v>
      </c>
      <c r="AY52" t="str">
        <f>+MID(D52,4,2)</f>
        <v>11</v>
      </c>
    </row>
    <row r="53" spans="1:51" hidden="1" x14ac:dyDescent="0.2">
      <c r="A53" s="14" t="s">
        <v>180</v>
      </c>
      <c r="B53">
        <v>341</v>
      </c>
      <c r="C53">
        <v>0</v>
      </c>
      <c r="D53" s="17" t="s">
        <v>594</v>
      </c>
      <c r="E53" t="s">
        <v>656</v>
      </c>
      <c r="F53">
        <v>100</v>
      </c>
      <c r="G53" t="s">
        <v>188</v>
      </c>
      <c r="H53" s="11">
        <v>0</v>
      </c>
      <c r="I53">
        <v>17.350000000000001</v>
      </c>
      <c r="J53" t="s">
        <v>182</v>
      </c>
      <c r="K53">
        <v>2</v>
      </c>
      <c r="L53" t="s">
        <v>183</v>
      </c>
      <c r="M53" s="11">
        <v>8165</v>
      </c>
      <c r="O53" s="11" t="s">
        <v>494</v>
      </c>
      <c r="Q53" s="11" t="s">
        <v>649</v>
      </c>
      <c r="R53" t="s">
        <v>650</v>
      </c>
      <c r="S53" t="s">
        <v>264</v>
      </c>
      <c r="T53">
        <v>30026</v>
      </c>
      <c r="U53" t="s">
        <v>200</v>
      </c>
      <c r="V53">
        <v>100</v>
      </c>
      <c r="W53" t="s">
        <v>182</v>
      </c>
      <c r="X53">
        <v>2</v>
      </c>
      <c r="Y53">
        <v>-17.350000000000001</v>
      </c>
      <c r="Z53">
        <v>1</v>
      </c>
      <c r="AA53">
        <v>95840</v>
      </c>
      <c r="AB53">
        <v>0</v>
      </c>
      <c r="AC53" t="s">
        <v>189</v>
      </c>
      <c r="AD53">
        <v>0</v>
      </c>
      <c r="AE53">
        <v>1</v>
      </c>
      <c r="AF53">
        <v>1</v>
      </c>
      <c r="AI53">
        <v>1</v>
      </c>
      <c r="AJ53">
        <v>1</v>
      </c>
      <c r="AK53">
        <v>0</v>
      </c>
      <c r="AL53" s="33" t="s">
        <v>566</v>
      </c>
      <c r="AO53" t="s">
        <v>189</v>
      </c>
      <c r="AP53">
        <v>17</v>
      </c>
      <c r="AQ53" t="s">
        <v>183</v>
      </c>
      <c r="AR53" t="s">
        <v>649</v>
      </c>
      <c r="AS53" t="s">
        <v>594</v>
      </c>
      <c r="AT53" t="s">
        <v>656</v>
      </c>
      <c r="AV53">
        <v>0</v>
      </c>
      <c r="AW53">
        <v>17.350000000000001</v>
      </c>
      <c r="AX53" t="s">
        <v>187</v>
      </c>
    </row>
    <row r="54" spans="1:51" hidden="1" x14ac:dyDescent="0.2">
      <c r="A54" s="14" t="s">
        <v>180</v>
      </c>
      <c r="B54">
        <v>420</v>
      </c>
      <c r="C54">
        <v>0</v>
      </c>
      <c r="D54" s="17" t="s">
        <v>568</v>
      </c>
      <c r="E54" t="s">
        <v>657</v>
      </c>
      <c r="F54">
        <v>100</v>
      </c>
      <c r="G54" t="s">
        <v>188</v>
      </c>
      <c r="H54" s="11">
        <v>0</v>
      </c>
      <c r="I54">
        <v>1400</v>
      </c>
      <c r="J54" t="s">
        <v>182</v>
      </c>
      <c r="K54">
        <v>2</v>
      </c>
      <c r="L54" t="s">
        <v>191</v>
      </c>
      <c r="M54" s="11">
        <v>323</v>
      </c>
      <c r="N54" t="s">
        <v>180</v>
      </c>
      <c r="O54" s="11" t="s">
        <v>488</v>
      </c>
      <c r="Q54" s="11" t="s">
        <v>68</v>
      </c>
      <c r="R54" t="s">
        <v>658</v>
      </c>
      <c r="S54" t="s">
        <v>659</v>
      </c>
      <c r="T54">
        <v>20053</v>
      </c>
      <c r="U54" t="s">
        <v>195</v>
      </c>
      <c r="V54">
        <v>100</v>
      </c>
      <c r="W54" t="s">
        <v>182</v>
      </c>
      <c r="X54">
        <v>2</v>
      </c>
      <c r="Y54">
        <v>-1400</v>
      </c>
      <c r="Z54">
        <v>1</v>
      </c>
      <c r="AA54">
        <v>94566</v>
      </c>
      <c r="AB54">
        <v>0</v>
      </c>
      <c r="AC54" t="s">
        <v>189</v>
      </c>
      <c r="AD54">
        <v>0</v>
      </c>
      <c r="AE54">
        <v>1</v>
      </c>
      <c r="AF54">
        <v>1</v>
      </c>
      <c r="AG54">
        <v>845320402</v>
      </c>
      <c r="AH54">
        <v>5</v>
      </c>
      <c r="AI54">
        <v>1</v>
      </c>
      <c r="AJ54">
        <v>1</v>
      </c>
      <c r="AK54">
        <v>0</v>
      </c>
      <c r="AL54" s="33" t="s">
        <v>491</v>
      </c>
      <c r="AO54" t="s">
        <v>189</v>
      </c>
      <c r="AP54">
        <v>17</v>
      </c>
      <c r="AQ54" t="s">
        <v>192</v>
      </c>
      <c r="AR54" t="s">
        <v>68</v>
      </c>
      <c r="AS54" t="s">
        <v>568</v>
      </c>
      <c r="AT54" t="s">
        <v>657</v>
      </c>
      <c r="AV54">
        <v>0</v>
      </c>
      <c r="AW54">
        <v>1400</v>
      </c>
      <c r="AX54" t="s">
        <v>187</v>
      </c>
    </row>
    <row r="55" spans="1:51" hidden="1" x14ac:dyDescent="0.2">
      <c r="A55" s="14" t="s">
        <v>180</v>
      </c>
      <c r="B55">
        <v>420</v>
      </c>
      <c r="C55">
        <v>0</v>
      </c>
      <c r="D55" s="17" t="s">
        <v>568</v>
      </c>
      <c r="E55" t="s">
        <v>657</v>
      </c>
      <c r="F55">
        <v>100</v>
      </c>
      <c r="G55" t="s">
        <v>181</v>
      </c>
      <c r="H55" s="11">
        <v>1400</v>
      </c>
      <c r="I55">
        <v>0</v>
      </c>
      <c r="J55" t="s">
        <v>182</v>
      </c>
      <c r="K55">
        <v>2</v>
      </c>
      <c r="L55" t="s">
        <v>191</v>
      </c>
      <c r="M55" s="11">
        <v>323</v>
      </c>
      <c r="N55" t="s">
        <v>180</v>
      </c>
      <c r="O55" s="11" t="s">
        <v>488</v>
      </c>
      <c r="Q55" s="11" t="s">
        <v>68</v>
      </c>
      <c r="R55" t="s">
        <v>658</v>
      </c>
      <c r="S55" t="s">
        <v>659</v>
      </c>
      <c r="T55">
        <v>20053</v>
      </c>
      <c r="U55" t="s">
        <v>195</v>
      </c>
      <c r="V55">
        <v>100</v>
      </c>
      <c r="W55" t="s">
        <v>182</v>
      </c>
      <c r="X55">
        <v>2</v>
      </c>
      <c r="Y55">
        <v>1400</v>
      </c>
      <c r="Z55">
        <v>1</v>
      </c>
      <c r="AA55">
        <v>96526</v>
      </c>
      <c r="AB55">
        <v>0</v>
      </c>
      <c r="AC55" t="s">
        <v>186</v>
      </c>
      <c r="AD55">
        <v>0</v>
      </c>
      <c r="AE55">
        <v>4</v>
      </c>
      <c r="AF55">
        <v>1</v>
      </c>
      <c r="AG55">
        <v>845320402</v>
      </c>
      <c r="AH55">
        <v>5</v>
      </c>
      <c r="AI55">
        <v>1</v>
      </c>
      <c r="AJ55">
        <v>1</v>
      </c>
      <c r="AK55">
        <v>0</v>
      </c>
      <c r="AL55" s="33" t="s">
        <v>604</v>
      </c>
      <c r="AO55" t="s">
        <v>186</v>
      </c>
      <c r="AP55">
        <v>53</v>
      </c>
      <c r="AQ55" t="s">
        <v>192</v>
      </c>
      <c r="AR55" t="s">
        <v>68</v>
      </c>
      <c r="AS55" t="s">
        <v>568</v>
      </c>
      <c r="AT55" t="s">
        <v>657</v>
      </c>
      <c r="AV55">
        <v>1400</v>
      </c>
      <c r="AW55">
        <v>0</v>
      </c>
      <c r="AX55" t="s">
        <v>187</v>
      </c>
      <c r="AY55" t="str">
        <f>+MID(D55,4,2)</f>
        <v>10</v>
      </c>
    </row>
    <row r="56" spans="1:51" hidden="1" x14ac:dyDescent="0.2">
      <c r="A56" s="14" t="s">
        <v>180</v>
      </c>
      <c r="B56">
        <v>450</v>
      </c>
      <c r="C56">
        <v>0</v>
      </c>
      <c r="D56" s="17" t="s">
        <v>594</v>
      </c>
      <c r="E56" t="s">
        <v>660</v>
      </c>
      <c r="F56">
        <v>100</v>
      </c>
      <c r="G56" t="s">
        <v>188</v>
      </c>
      <c r="H56" s="11">
        <v>0</v>
      </c>
      <c r="I56">
        <v>1971</v>
      </c>
      <c r="J56" t="s">
        <v>182</v>
      </c>
      <c r="K56">
        <v>2</v>
      </c>
      <c r="L56" t="s">
        <v>191</v>
      </c>
      <c r="M56" s="11">
        <v>23114131</v>
      </c>
      <c r="O56" s="11" t="s">
        <v>494</v>
      </c>
      <c r="Q56" s="11" t="s">
        <v>17</v>
      </c>
      <c r="R56" t="s">
        <v>207</v>
      </c>
      <c r="S56" t="s">
        <v>208</v>
      </c>
      <c r="T56">
        <v>40</v>
      </c>
      <c r="U56" t="s">
        <v>198</v>
      </c>
      <c r="V56">
        <v>100</v>
      </c>
      <c r="W56" t="s">
        <v>182</v>
      </c>
      <c r="X56">
        <v>2</v>
      </c>
      <c r="Y56">
        <v>-1971</v>
      </c>
      <c r="Z56">
        <v>1</v>
      </c>
      <c r="AA56">
        <v>95727</v>
      </c>
      <c r="AB56">
        <v>0</v>
      </c>
      <c r="AC56" t="s">
        <v>189</v>
      </c>
      <c r="AD56">
        <v>0</v>
      </c>
      <c r="AE56">
        <v>1</v>
      </c>
      <c r="AF56">
        <v>1</v>
      </c>
      <c r="AG56">
        <v>100522000</v>
      </c>
      <c r="AH56">
        <v>5</v>
      </c>
      <c r="AI56">
        <v>1</v>
      </c>
      <c r="AJ56">
        <v>1</v>
      </c>
      <c r="AK56">
        <v>0</v>
      </c>
      <c r="AL56" s="33" t="s">
        <v>560</v>
      </c>
      <c r="AO56" t="s">
        <v>189</v>
      </c>
      <c r="AP56">
        <v>17</v>
      </c>
      <c r="AQ56" t="s">
        <v>192</v>
      </c>
      <c r="AR56" t="s">
        <v>17</v>
      </c>
      <c r="AS56" t="s">
        <v>594</v>
      </c>
      <c r="AT56" t="s">
        <v>660</v>
      </c>
      <c r="AV56">
        <v>0</v>
      </c>
      <c r="AW56">
        <v>1971</v>
      </c>
      <c r="AX56" t="s">
        <v>187</v>
      </c>
    </row>
    <row r="57" spans="1:51" hidden="1" x14ac:dyDescent="0.2">
      <c r="A57" s="14" t="s">
        <v>180</v>
      </c>
      <c r="B57">
        <v>450</v>
      </c>
      <c r="C57">
        <v>0</v>
      </c>
      <c r="D57" s="17" t="s">
        <v>594</v>
      </c>
      <c r="E57" t="s">
        <v>660</v>
      </c>
      <c r="F57">
        <v>100</v>
      </c>
      <c r="G57" t="s">
        <v>181</v>
      </c>
      <c r="H57" s="11">
        <v>1971</v>
      </c>
      <c r="I57">
        <v>0</v>
      </c>
      <c r="J57" t="s">
        <v>182</v>
      </c>
      <c r="K57">
        <v>2</v>
      </c>
      <c r="L57" t="s">
        <v>191</v>
      </c>
      <c r="M57" s="11">
        <v>23114131</v>
      </c>
      <c r="O57" s="11" t="s">
        <v>494</v>
      </c>
      <c r="Q57" s="11" t="s">
        <v>17</v>
      </c>
      <c r="R57" t="s">
        <v>207</v>
      </c>
      <c r="S57" t="s">
        <v>208</v>
      </c>
      <c r="T57">
        <v>40</v>
      </c>
      <c r="U57" t="s">
        <v>198</v>
      </c>
      <c r="V57">
        <v>100</v>
      </c>
      <c r="W57" t="s">
        <v>182</v>
      </c>
      <c r="X57">
        <v>2</v>
      </c>
      <c r="Y57">
        <v>1971</v>
      </c>
      <c r="Z57">
        <v>1</v>
      </c>
      <c r="AA57">
        <v>97085</v>
      </c>
      <c r="AB57">
        <v>0</v>
      </c>
      <c r="AC57" t="s">
        <v>186</v>
      </c>
      <c r="AD57">
        <v>0</v>
      </c>
      <c r="AE57">
        <v>5</v>
      </c>
      <c r="AF57">
        <v>1</v>
      </c>
      <c r="AG57">
        <v>100522000</v>
      </c>
      <c r="AH57">
        <v>5</v>
      </c>
      <c r="AI57">
        <v>1</v>
      </c>
      <c r="AJ57">
        <v>1</v>
      </c>
      <c r="AK57">
        <v>0</v>
      </c>
      <c r="AL57" s="33" t="s">
        <v>597</v>
      </c>
      <c r="AO57" t="s">
        <v>186</v>
      </c>
      <c r="AP57">
        <v>53</v>
      </c>
      <c r="AQ57" t="s">
        <v>192</v>
      </c>
      <c r="AR57" t="s">
        <v>17</v>
      </c>
      <c r="AS57" t="s">
        <v>594</v>
      </c>
      <c r="AT57" t="s">
        <v>660</v>
      </c>
      <c r="AV57">
        <v>1971</v>
      </c>
      <c r="AW57">
        <v>0</v>
      </c>
      <c r="AX57" t="s">
        <v>187</v>
      </c>
      <c r="AY57" t="str">
        <f>+MID(D57,4,2)</f>
        <v>11</v>
      </c>
    </row>
    <row r="58" spans="1:51" hidden="1" x14ac:dyDescent="0.2">
      <c r="A58" s="14" t="s">
        <v>180</v>
      </c>
      <c r="B58">
        <v>450</v>
      </c>
      <c r="C58">
        <v>0</v>
      </c>
      <c r="D58" s="17" t="s">
        <v>594</v>
      </c>
      <c r="E58" t="s">
        <v>661</v>
      </c>
      <c r="F58">
        <v>100</v>
      </c>
      <c r="G58" t="s">
        <v>188</v>
      </c>
      <c r="H58" s="11">
        <v>0</v>
      </c>
      <c r="I58">
        <v>880.88</v>
      </c>
      <c r="J58" t="s">
        <v>182</v>
      </c>
      <c r="K58">
        <v>2</v>
      </c>
      <c r="L58" t="s">
        <v>191</v>
      </c>
      <c r="M58" s="11">
        <v>23115692</v>
      </c>
      <c r="O58" s="11" t="s">
        <v>494</v>
      </c>
      <c r="Q58" s="11" t="s">
        <v>17</v>
      </c>
      <c r="R58" t="s">
        <v>207</v>
      </c>
      <c r="S58" t="s">
        <v>208</v>
      </c>
      <c r="T58">
        <v>40</v>
      </c>
      <c r="U58" t="s">
        <v>198</v>
      </c>
      <c r="V58">
        <v>100</v>
      </c>
      <c r="W58" t="s">
        <v>182</v>
      </c>
      <c r="X58">
        <v>2</v>
      </c>
      <c r="Y58">
        <v>-880.88</v>
      </c>
      <c r="Z58">
        <v>1</v>
      </c>
      <c r="AA58">
        <v>95730</v>
      </c>
      <c r="AB58">
        <v>0</v>
      </c>
      <c r="AC58" t="s">
        <v>189</v>
      </c>
      <c r="AD58">
        <v>0</v>
      </c>
      <c r="AE58">
        <v>1</v>
      </c>
      <c r="AF58">
        <v>1</v>
      </c>
      <c r="AG58">
        <v>100522000</v>
      </c>
      <c r="AH58">
        <v>5</v>
      </c>
      <c r="AI58">
        <v>1</v>
      </c>
      <c r="AJ58">
        <v>1</v>
      </c>
      <c r="AK58">
        <v>0</v>
      </c>
      <c r="AL58" s="33" t="s">
        <v>560</v>
      </c>
      <c r="AO58" t="s">
        <v>189</v>
      </c>
      <c r="AP58">
        <v>17</v>
      </c>
      <c r="AQ58" t="s">
        <v>192</v>
      </c>
      <c r="AR58" t="s">
        <v>17</v>
      </c>
      <c r="AS58" t="s">
        <v>594</v>
      </c>
      <c r="AT58" t="s">
        <v>661</v>
      </c>
      <c r="AV58">
        <v>0</v>
      </c>
      <c r="AW58">
        <v>880.88</v>
      </c>
      <c r="AX58" t="s">
        <v>187</v>
      </c>
    </row>
    <row r="59" spans="1:51" hidden="1" x14ac:dyDescent="0.2">
      <c r="A59" s="14" t="s">
        <v>180</v>
      </c>
      <c r="B59">
        <v>450</v>
      </c>
      <c r="C59">
        <v>0</v>
      </c>
      <c r="D59" s="17" t="s">
        <v>594</v>
      </c>
      <c r="E59" t="s">
        <v>661</v>
      </c>
      <c r="F59">
        <v>100</v>
      </c>
      <c r="G59" t="s">
        <v>181</v>
      </c>
      <c r="H59" s="11">
        <v>880.88</v>
      </c>
      <c r="I59">
        <v>0</v>
      </c>
      <c r="J59" t="s">
        <v>182</v>
      </c>
      <c r="K59">
        <v>2</v>
      </c>
      <c r="L59" t="s">
        <v>191</v>
      </c>
      <c r="M59" s="11">
        <v>23115692</v>
      </c>
      <c r="O59" s="11" t="s">
        <v>494</v>
      </c>
      <c r="Q59" s="11" t="s">
        <v>17</v>
      </c>
      <c r="R59" t="s">
        <v>207</v>
      </c>
      <c r="S59" t="s">
        <v>208</v>
      </c>
      <c r="T59">
        <v>40</v>
      </c>
      <c r="U59" t="s">
        <v>198</v>
      </c>
      <c r="V59">
        <v>100</v>
      </c>
      <c r="W59" t="s">
        <v>182</v>
      </c>
      <c r="X59">
        <v>2</v>
      </c>
      <c r="Y59">
        <v>880.88</v>
      </c>
      <c r="Z59">
        <v>1</v>
      </c>
      <c r="AA59">
        <v>97085</v>
      </c>
      <c r="AB59">
        <v>0</v>
      </c>
      <c r="AC59" t="s">
        <v>186</v>
      </c>
      <c r="AD59">
        <v>0</v>
      </c>
      <c r="AE59">
        <v>5</v>
      </c>
      <c r="AF59">
        <v>2</v>
      </c>
      <c r="AG59">
        <v>100522000</v>
      </c>
      <c r="AH59">
        <v>5</v>
      </c>
      <c r="AI59">
        <v>1</v>
      </c>
      <c r="AJ59">
        <v>1</v>
      </c>
      <c r="AK59">
        <v>0</v>
      </c>
      <c r="AL59" s="33" t="s">
        <v>597</v>
      </c>
      <c r="AO59" t="s">
        <v>186</v>
      </c>
      <c r="AP59">
        <v>53</v>
      </c>
      <c r="AQ59" t="s">
        <v>192</v>
      </c>
      <c r="AR59" t="s">
        <v>17</v>
      </c>
      <c r="AS59" t="s">
        <v>594</v>
      </c>
      <c r="AT59" t="s">
        <v>661</v>
      </c>
      <c r="AV59">
        <v>880.88</v>
      </c>
      <c r="AW59">
        <v>0</v>
      </c>
      <c r="AX59" t="s">
        <v>187</v>
      </c>
      <c r="AY59" t="str">
        <f>+MID(D59,4,2)</f>
        <v>11</v>
      </c>
    </row>
    <row r="60" spans="1:51" hidden="1" x14ac:dyDescent="0.2">
      <c r="A60" s="14" t="s">
        <v>180</v>
      </c>
      <c r="B60">
        <v>495</v>
      </c>
      <c r="C60">
        <v>0</v>
      </c>
      <c r="D60" s="17" t="s">
        <v>662</v>
      </c>
      <c r="E60" t="s">
        <v>663</v>
      </c>
      <c r="F60">
        <v>100</v>
      </c>
      <c r="G60" t="s">
        <v>188</v>
      </c>
      <c r="H60" s="11">
        <v>0</v>
      </c>
      <c r="I60">
        <v>4376.08</v>
      </c>
      <c r="J60" t="s">
        <v>182</v>
      </c>
      <c r="K60">
        <v>2</v>
      </c>
      <c r="L60" t="s">
        <v>191</v>
      </c>
      <c r="M60" s="11">
        <v>8101015349</v>
      </c>
      <c r="O60" s="11" t="s">
        <v>664</v>
      </c>
      <c r="Q60" s="11" t="s">
        <v>19</v>
      </c>
      <c r="R60" t="s">
        <v>665</v>
      </c>
      <c r="S60" t="s">
        <v>197</v>
      </c>
      <c r="T60">
        <v>161</v>
      </c>
      <c r="U60" t="s">
        <v>198</v>
      </c>
      <c r="V60">
        <v>100</v>
      </c>
      <c r="W60" t="s">
        <v>182</v>
      </c>
      <c r="X60">
        <v>2</v>
      </c>
      <c r="Y60">
        <v>-4376.08</v>
      </c>
      <c r="Z60">
        <v>1</v>
      </c>
      <c r="AA60">
        <v>95533</v>
      </c>
      <c r="AB60">
        <v>0</v>
      </c>
      <c r="AC60" t="s">
        <v>189</v>
      </c>
      <c r="AD60">
        <v>0</v>
      </c>
      <c r="AE60">
        <v>1</v>
      </c>
      <c r="AF60">
        <v>1</v>
      </c>
      <c r="AG60">
        <v>200805351</v>
      </c>
      <c r="AH60">
        <v>5</v>
      </c>
      <c r="AI60">
        <v>1</v>
      </c>
      <c r="AJ60">
        <v>1</v>
      </c>
      <c r="AK60">
        <v>0</v>
      </c>
      <c r="AL60" s="33" t="s">
        <v>494</v>
      </c>
      <c r="AO60" t="s">
        <v>189</v>
      </c>
      <c r="AP60">
        <v>17</v>
      </c>
      <c r="AQ60" t="s">
        <v>192</v>
      </c>
      <c r="AR60" t="s">
        <v>19</v>
      </c>
      <c r="AS60" t="s">
        <v>662</v>
      </c>
      <c r="AT60" t="s">
        <v>663</v>
      </c>
      <c r="AV60">
        <v>0</v>
      </c>
      <c r="AW60">
        <v>4376.08</v>
      </c>
      <c r="AX60" t="s">
        <v>187</v>
      </c>
    </row>
    <row r="61" spans="1:51" hidden="1" x14ac:dyDescent="0.2">
      <c r="A61" s="14" t="s">
        <v>180</v>
      </c>
      <c r="B61">
        <v>495</v>
      </c>
      <c r="C61">
        <v>0</v>
      </c>
      <c r="D61" s="17" t="s">
        <v>662</v>
      </c>
      <c r="E61" t="s">
        <v>663</v>
      </c>
      <c r="F61">
        <v>100</v>
      </c>
      <c r="G61" t="s">
        <v>181</v>
      </c>
      <c r="H61" s="11">
        <v>4376.08</v>
      </c>
      <c r="I61">
        <v>0</v>
      </c>
      <c r="J61" t="s">
        <v>182</v>
      </c>
      <c r="K61">
        <v>2</v>
      </c>
      <c r="L61" t="s">
        <v>191</v>
      </c>
      <c r="M61" s="11">
        <v>8101015349</v>
      </c>
      <c r="O61" s="11" t="s">
        <v>664</v>
      </c>
      <c r="Q61" s="11" t="s">
        <v>19</v>
      </c>
      <c r="R61" t="s">
        <v>665</v>
      </c>
      <c r="S61" t="s">
        <v>197</v>
      </c>
      <c r="T61">
        <v>161</v>
      </c>
      <c r="U61" t="s">
        <v>198</v>
      </c>
      <c r="V61">
        <v>100</v>
      </c>
      <c r="W61" t="s">
        <v>182</v>
      </c>
      <c r="X61">
        <v>2</v>
      </c>
      <c r="Y61">
        <v>4376.08</v>
      </c>
      <c r="Z61">
        <v>1</v>
      </c>
      <c r="AA61">
        <v>97085</v>
      </c>
      <c r="AB61">
        <v>0</v>
      </c>
      <c r="AC61" t="s">
        <v>186</v>
      </c>
      <c r="AD61">
        <v>0</v>
      </c>
      <c r="AE61">
        <v>6</v>
      </c>
      <c r="AF61">
        <v>1</v>
      </c>
      <c r="AG61">
        <v>200805351</v>
      </c>
      <c r="AH61">
        <v>5</v>
      </c>
      <c r="AI61">
        <v>1</v>
      </c>
      <c r="AJ61">
        <v>1</v>
      </c>
      <c r="AK61">
        <v>0</v>
      </c>
      <c r="AL61" s="33" t="s">
        <v>597</v>
      </c>
      <c r="AO61" t="s">
        <v>186</v>
      </c>
      <c r="AP61">
        <v>53</v>
      </c>
      <c r="AQ61" t="s">
        <v>192</v>
      </c>
      <c r="AR61" t="s">
        <v>19</v>
      </c>
      <c r="AS61" t="s">
        <v>662</v>
      </c>
      <c r="AT61" t="s">
        <v>663</v>
      </c>
      <c r="AV61">
        <v>4376.08</v>
      </c>
      <c r="AW61">
        <v>0</v>
      </c>
      <c r="AX61" t="s">
        <v>187</v>
      </c>
      <c r="AY61" t="str">
        <f>+MID(D61,4,2)</f>
        <v>11</v>
      </c>
    </row>
    <row r="62" spans="1:51" hidden="1" x14ac:dyDescent="0.2">
      <c r="A62" s="14" t="s">
        <v>180</v>
      </c>
      <c r="B62">
        <v>507</v>
      </c>
      <c r="C62">
        <v>0</v>
      </c>
      <c r="D62" s="17" t="s">
        <v>666</v>
      </c>
      <c r="E62" t="s">
        <v>667</v>
      </c>
      <c r="F62">
        <v>100</v>
      </c>
      <c r="G62" t="s">
        <v>188</v>
      </c>
      <c r="H62" s="11">
        <v>0</v>
      </c>
      <c r="I62">
        <v>315</v>
      </c>
      <c r="J62" t="s">
        <v>182</v>
      </c>
      <c r="K62">
        <v>2</v>
      </c>
      <c r="L62" t="s">
        <v>191</v>
      </c>
      <c r="M62" s="11">
        <v>382</v>
      </c>
      <c r="O62" s="11" t="s">
        <v>666</v>
      </c>
      <c r="Q62" s="11" t="s">
        <v>125</v>
      </c>
      <c r="R62" t="s">
        <v>557</v>
      </c>
      <c r="S62" t="s">
        <v>205</v>
      </c>
      <c r="T62">
        <v>34134</v>
      </c>
      <c r="U62" t="s">
        <v>206</v>
      </c>
      <c r="V62">
        <v>100</v>
      </c>
      <c r="W62" t="s">
        <v>182</v>
      </c>
      <c r="X62">
        <v>2</v>
      </c>
      <c r="Y62">
        <v>-315</v>
      </c>
      <c r="Z62">
        <v>1</v>
      </c>
      <c r="AA62">
        <v>96615</v>
      </c>
      <c r="AB62">
        <v>0</v>
      </c>
      <c r="AC62" t="s">
        <v>189</v>
      </c>
      <c r="AD62">
        <v>0</v>
      </c>
      <c r="AE62">
        <v>1</v>
      </c>
      <c r="AF62">
        <v>1</v>
      </c>
      <c r="AG62">
        <v>548402201</v>
      </c>
      <c r="AH62">
        <v>5</v>
      </c>
      <c r="AI62">
        <v>1</v>
      </c>
      <c r="AJ62">
        <v>1</v>
      </c>
      <c r="AK62">
        <v>0</v>
      </c>
      <c r="AL62" s="33" t="s">
        <v>668</v>
      </c>
      <c r="AO62" t="s">
        <v>189</v>
      </c>
      <c r="AP62">
        <v>17</v>
      </c>
      <c r="AQ62" t="s">
        <v>192</v>
      </c>
      <c r="AR62" t="s">
        <v>125</v>
      </c>
      <c r="AS62" t="s">
        <v>666</v>
      </c>
      <c r="AT62" t="s">
        <v>667</v>
      </c>
      <c r="AV62">
        <v>0</v>
      </c>
      <c r="AW62">
        <v>315</v>
      </c>
      <c r="AX62" t="s">
        <v>187</v>
      </c>
    </row>
    <row r="63" spans="1:51" hidden="1" x14ac:dyDescent="0.2">
      <c r="A63" s="14" t="s">
        <v>180</v>
      </c>
      <c r="B63">
        <v>507</v>
      </c>
      <c r="C63">
        <v>0</v>
      </c>
      <c r="D63" s="17" t="s">
        <v>666</v>
      </c>
      <c r="E63" t="s">
        <v>667</v>
      </c>
      <c r="F63">
        <v>100</v>
      </c>
      <c r="G63" t="s">
        <v>181</v>
      </c>
      <c r="H63" s="11">
        <v>315</v>
      </c>
      <c r="I63">
        <v>0</v>
      </c>
      <c r="J63" t="s">
        <v>182</v>
      </c>
      <c r="K63">
        <v>2</v>
      </c>
      <c r="L63" t="s">
        <v>191</v>
      </c>
      <c r="M63" s="11">
        <v>382</v>
      </c>
      <c r="O63" s="11" t="s">
        <v>666</v>
      </c>
      <c r="Q63" s="11" t="s">
        <v>125</v>
      </c>
      <c r="R63" t="s">
        <v>557</v>
      </c>
      <c r="S63" t="s">
        <v>205</v>
      </c>
      <c r="T63">
        <v>34134</v>
      </c>
      <c r="U63" t="s">
        <v>206</v>
      </c>
      <c r="V63">
        <v>100</v>
      </c>
      <c r="W63" t="s">
        <v>182</v>
      </c>
      <c r="X63">
        <v>2</v>
      </c>
      <c r="Y63">
        <v>315</v>
      </c>
      <c r="Z63">
        <v>1</v>
      </c>
      <c r="AA63">
        <v>97085</v>
      </c>
      <c r="AB63">
        <v>0</v>
      </c>
      <c r="AC63" t="s">
        <v>186</v>
      </c>
      <c r="AD63">
        <v>0</v>
      </c>
      <c r="AE63">
        <v>7</v>
      </c>
      <c r="AF63">
        <v>1</v>
      </c>
      <c r="AG63">
        <v>548402201</v>
      </c>
      <c r="AH63">
        <v>5</v>
      </c>
      <c r="AI63">
        <v>1</v>
      </c>
      <c r="AJ63">
        <v>1</v>
      </c>
      <c r="AK63">
        <v>0</v>
      </c>
      <c r="AL63" s="33" t="s">
        <v>597</v>
      </c>
      <c r="AO63" t="s">
        <v>186</v>
      </c>
      <c r="AP63">
        <v>53</v>
      </c>
      <c r="AQ63" t="s">
        <v>192</v>
      </c>
      <c r="AR63" t="s">
        <v>125</v>
      </c>
      <c r="AS63" t="s">
        <v>666</v>
      </c>
      <c r="AT63" t="s">
        <v>667</v>
      </c>
      <c r="AV63">
        <v>315</v>
      </c>
      <c r="AW63">
        <v>0</v>
      </c>
      <c r="AX63" t="s">
        <v>187</v>
      </c>
      <c r="AY63" t="str">
        <f t="shared" ref="AY63:AY64" si="4">+MID(D63,4,2)</f>
        <v>11</v>
      </c>
    </row>
    <row r="64" spans="1:51" hidden="1" x14ac:dyDescent="0.2">
      <c r="A64" s="14" t="s">
        <v>180</v>
      </c>
      <c r="B64">
        <v>515</v>
      </c>
      <c r="C64">
        <v>0</v>
      </c>
      <c r="D64" s="17" t="s">
        <v>568</v>
      </c>
      <c r="E64" t="s">
        <v>669</v>
      </c>
      <c r="F64">
        <v>100</v>
      </c>
      <c r="G64" t="s">
        <v>188</v>
      </c>
      <c r="H64" s="11">
        <v>128.59</v>
      </c>
      <c r="I64">
        <v>0</v>
      </c>
      <c r="J64" t="s">
        <v>182</v>
      </c>
      <c r="K64">
        <v>2</v>
      </c>
      <c r="L64" t="s">
        <v>191</v>
      </c>
      <c r="M64" s="11">
        <v>3103256</v>
      </c>
      <c r="N64" t="s">
        <v>519</v>
      </c>
      <c r="O64" s="11" t="s">
        <v>494</v>
      </c>
      <c r="Q64" s="11" t="s">
        <v>53</v>
      </c>
      <c r="R64" t="s">
        <v>520</v>
      </c>
      <c r="S64" t="s">
        <v>213</v>
      </c>
      <c r="T64">
        <v>33040</v>
      </c>
      <c r="U64" t="s">
        <v>212</v>
      </c>
      <c r="V64">
        <v>100</v>
      </c>
      <c r="W64" t="s">
        <v>182</v>
      </c>
      <c r="X64">
        <v>2</v>
      </c>
      <c r="Y64">
        <v>128.59</v>
      </c>
      <c r="Z64">
        <v>1</v>
      </c>
      <c r="AA64">
        <v>95775</v>
      </c>
      <c r="AB64">
        <v>0</v>
      </c>
      <c r="AC64" t="s">
        <v>186</v>
      </c>
      <c r="AD64">
        <v>0</v>
      </c>
      <c r="AE64">
        <v>1</v>
      </c>
      <c r="AF64">
        <v>1</v>
      </c>
      <c r="AG64">
        <v>312</v>
      </c>
      <c r="AH64">
        <v>5</v>
      </c>
      <c r="AI64">
        <v>1</v>
      </c>
      <c r="AJ64">
        <v>1</v>
      </c>
      <c r="AK64">
        <v>0</v>
      </c>
      <c r="AL64" s="33" t="s">
        <v>527</v>
      </c>
      <c r="AO64" t="s">
        <v>186</v>
      </c>
      <c r="AP64">
        <v>18</v>
      </c>
      <c r="AQ64" t="s">
        <v>192</v>
      </c>
      <c r="AR64" t="s">
        <v>53</v>
      </c>
      <c r="AS64" t="s">
        <v>568</v>
      </c>
      <c r="AT64" t="s">
        <v>669</v>
      </c>
      <c r="AV64">
        <v>128.59</v>
      </c>
      <c r="AW64">
        <v>0</v>
      </c>
      <c r="AX64" t="s">
        <v>187</v>
      </c>
      <c r="AY64" t="str">
        <f t="shared" si="4"/>
        <v>10</v>
      </c>
    </row>
    <row r="65" spans="1:51" hidden="1" x14ac:dyDescent="0.2">
      <c r="A65" s="14" t="s">
        <v>180</v>
      </c>
      <c r="B65">
        <v>515</v>
      </c>
      <c r="C65">
        <v>0</v>
      </c>
      <c r="D65" s="17" t="s">
        <v>598</v>
      </c>
      <c r="E65" t="s">
        <v>670</v>
      </c>
      <c r="F65">
        <v>100</v>
      </c>
      <c r="G65" t="s">
        <v>188</v>
      </c>
      <c r="H65" s="11">
        <v>0</v>
      </c>
      <c r="I65">
        <v>95.75</v>
      </c>
      <c r="J65" t="s">
        <v>182</v>
      </c>
      <c r="K65">
        <v>2</v>
      </c>
      <c r="L65" t="s">
        <v>191</v>
      </c>
      <c r="M65" s="11">
        <v>3103797</v>
      </c>
      <c r="N65" t="s">
        <v>519</v>
      </c>
      <c r="O65" s="11" t="s">
        <v>594</v>
      </c>
      <c r="Q65" s="11" t="s">
        <v>53</v>
      </c>
      <c r="R65" t="s">
        <v>520</v>
      </c>
      <c r="S65" t="s">
        <v>213</v>
      </c>
      <c r="T65">
        <v>33040</v>
      </c>
      <c r="U65" t="s">
        <v>212</v>
      </c>
      <c r="V65">
        <v>100</v>
      </c>
      <c r="W65" t="s">
        <v>182</v>
      </c>
      <c r="X65">
        <v>2</v>
      </c>
      <c r="Y65">
        <v>-95.75</v>
      </c>
      <c r="Z65">
        <v>1</v>
      </c>
      <c r="AA65">
        <v>97088</v>
      </c>
      <c r="AB65">
        <v>0</v>
      </c>
      <c r="AC65" t="s">
        <v>189</v>
      </c>
      <c r="AD65">
        <v>0</v>
      </c>
      <c r="AE65">
        <v>1</v>
      </c>
      <c r="AF65">
        <v>1</v>
      </c>
      <c r="AG65">
        <v>312</v>
      </c>
      <c r="AH65">
        <v>5</v>
      </c>
      <c r="AI65">
        <v>1</v>
      </c>
      <c r="AJ65">
        <v>1</v>
      </c>
      <c r="AK65">
        <v>0</v>
      </c>
      <c r="AL65" s="33" t="s">
        <v>597</v>
      </c>
      <c r="AO65" t="s">
        <v>189</v>
      </c>
      <c r="AP65">
        <v>17</v>
      </c>
      <c r="AQ65" t="s">
        <v>192</v>
      </c>
      <c r="AR65" t="s">
        <v>53</v>
      </c>
      <c r="AS65" t="s">
        <v>598</v>
      </c>
      <c r="AT65" t="s">
        <v>670</v>
      </c>
      <c r="AV65">
        <v>0</v>
      </c>
      <c r="AW65">
        <v>95.75</v>
      </c>
      <c r="AX65" t="s">
        <v>187</v>
      </c>
    </row>
    <row r="66" spans="1:51" x14ac:dyDescent="0.2">
      <c r="A66" s="14" t="s">
        <v>180</v>
      </c>
      <c r="B66">
        <v>515</v>
      </c>
      <c r="C66">
        <v>0</v>
      </c>
      <c r="D66" s="17" t="s">
        <v>598</v>
      </c>
      <c r="E66" t="s">
        <v>670</v>
      </c>
      <c r="F66">
        <v>100</v>
      </c>
      <c r="G66" t="s">
        <v>181</v>
      </c>
      <c r="H66" s="11">
        <v>95.75</v>
      </c>
      <c r="I66">
        <v>0</v>
      </c>
      <c r="J66" t="s">
        <v>182</v>
      </c>
      <c r="K66">
        <v>2</v>
      </c>
      <c r="L66" t="s">
        <v>191</v>
      </c>
      <c r="M66" s="11">
        <v>3103797</v>
      </c>
      <c r="N66" t="s">
        <v>519</v>
      </c>
      <c r="O66" s="11" t="s">
        <v>594</v>
      </c>
      <c r="Q66" s="11" t="s">
        <v>53</v>
      </c>
      <c r="R66" t="s">
        <v>520</v>
      </c>
      <c r="S66" t="s">
        <v>213</v>
      </c>
      <c r="T66">
        <v>33040</v>
      </c>
      <c r="U66" t="s">
        <v>212</v>
      </c>
      <c r="V66">
        <v>100</v>
      </c>
      <c r="W66" t="s">
        <v>182</v>
      </c>
      <c r="X66">
        <v>2</v>
      </c>
      <c r="Y66">
        <v>95.75</v>
      </c>
      <c r="Z66">
        <v>1</v>
      </c>
      <c r="AA66">
        <v>97537</v>
      </c>
      <c r="AB66">
        <v>0</v>
      </c>
      <c r="AC66" t="s">
        <v>186</v>
      </c>
      <c r="AD66">
        <v>0</v>
      </c>
      <c r="AE66">
        <v>3</v>
      </c>
      <c r="AF66">
        <v>1</v>
      </c>
      <c r="AG66">
        <v>312</v>
      </c>
      <c r="AH66">
        <v>5</v>
      </c>
      <c r="AI66">
        <v>1</v>
      </c>
      <c r="AJ66">
        <v>1</v>
      </c>
      <c r="AK66">
        <v>0</v>
      </c>
      <c r="AL66" s="33" t="s">
        <v>602</v>
      </c>
      <c r="AO66" t="s">
        <v>186</v>
      </c>
      <c r="AP66">
        <v>53</v>
      </c>
      <c r="AQ66" t="s">
        <v>192</v>
      </c>
      <c r="AR66" t="s">
        <v>53</v>
      </c>
      <c r="AS66" t="s">
        <v>598</v>
      </c>
      <c r="AT66" t="s">
        <v>670</v>
      </c>
      <c r="AV66">
        <v>95.75</v>
      </c>
      <c r="AW66">
        <v>0</v>
      </c>
      <c r="AX66" t="s">
        <v>187</v>
      </c>
      <c r="AY66" t="str">
        <f t="shared" ref="AY66:AY67" si="5">+MID(D66,4,2)</f>
        <v>12</v>
      </c>
    </row>
    <row r="67" spans="1:51" hidden="1" x14ac:dyDescent="0.2">
      <c r="A67" s="14" t="s">
        <v>180</v>
      </c>
      <c r="B67">
        <v>527</v>
      </c>
      <c r="C67">
        <v>0</v>
      </c>
      <c r="D67" s="17" t="s">
        <v>568</v>
      </c>
      <c r="E67" t="s">
        <v>671</v>
      </c>
      <c r="F67">
        <v>100</v>
      </c>
      <c r="G67" t="s">
        <v>181</v>
      </c>
      <c r="H67" s="11">
        <v>32.130000000000003</v>
      </c>
      <c r="I67">
        <v>0</v>
      </c>
      <c r="J67" t="s">
        <v>182</v>
      </c>
      <c r="K67">
        <v>2</v>
      </c>
      <c r="L67" t="s">
        <v>191</v>
      </c>
      <c r="M67" s="11">
        <v>275221</v>
      </c>
      <c r="O67" s="11" t="s">
        <v>491</v>
      </c>
      <c r="Q67" s="11" t="s">
        <v>521</v>
      </c>
      <c r="R67" t="s">
        <v>672</v>
      </c>
      <c r="S67" t="s">
        <v>253</v>
      </c>
      <c r="T67">
        <v>33031</v>
      </c>
      <c r="U67" t="s">
        <v>212</v>
      </c>
      <c r="V67">
        <v>100</v>
      </c>
      <c r="W67" t="s">
        <v>182</v>
      </c>
      <c r="X67">
        <v>2</v>
      </c>
      <c r="Y67">
        <v>32.130000000000003</v>
      </c>
      <c r="Z67">
        <v>1</v>
      </c>
      <c r="AA67">
        <v>95549</v>
      </c>
      <c r="AB67">
        <v>0</v>
      </c>
      <c r="AC67" t="s">
        <v>186</v>
      </c>
      <c r="AD67">
        <v>0</v>
      </c>
      <c r="AE67">
        <v>4</v>
      </c>
      <c r="AF67">
        <v>1</v>
      </c>
      <c r="AG67">
        <v>249</v>
      </c>
      <c r="AH67">
        <v>5</v>
      </c>
      <c r="AI67">
        <v>1</v>
      </c>
      <c r="AJ67">
        <v>1</v>
      </c>
      <c r="AK67">
        <v>0</v>
      </c>
      <c r="AL67" s="33" t="s">
        <v>531</v>
      </c>
      <c r="AO67" t="s">
        <v>186</v>
      </c>
      <c r="AP67">
        <v>54</v>
      </c>
      <c r="AQ67" t="s">
        <v>192</v>
      </c>
      <c r="AR67" t="s">
        <v>521</v>
      </c>
      <c r="AS67" t="s">
        <v>568</v>
      </c>
      <c r="AT67" t="s">
        <v>671</v>
      </c>
      <c r="AV67">
        <v>32.130000000000003</v>
      </c>
      <c r="AW67">
        <v>0</v>
      </c>
      <c r="AX67" t="s">
        <v>187</v>
      </c>
      <c r="AY67" t="str">
        <f t="shared" si="5"/>
        <v>10</v>
      </c>
    </row>
    <row r="68" spans="1:51" hidden="1" x14ac:dyDescent="0.2">
      <c r="A68" s="14" t="s">
        <v>180</v>
      </c>
      <c r="B68">
        <v>527</v>
      </c>
      <c r="C68">
        <v>0</v>
      </c>
      <c r="D68" s="17" t="s">
        <v>568</v>
      </c>
      <c r="E68" t="s">
        <v>671</v>
      </c>
      <c r="F68">
        <v>100</v>
      </c>
      <c r="G68" t="s">
        <v>188</v>
      </c>
      <c r="H68" s="11">
        <v>0</v>
      </c>
      <c r="I68">
        <v>32.130000000000003</v>
      </c>
      <c r="J68" t="s">
        <v>182</v>
      </c>
      <c r="K68">
        <v>2</v>
      </c>
      <c r="L68" t="s">
        <v>191</v>
      </c>
      <c r="M68" s="11">
        <v>275221</v>
      </c>
      <c r="O68" s="11" t="s">
        <v>491</v>
      </c>
      <c r="Q68" s="11" t="s">
        <v>521</v>
      </c>
      <c r="R68" t="s">
        <v>672</v>
      </c>
      <c r="S68" t="s">
        <v>253</v>
      </c>
      <c r="T68">
        <v>33031</v>
      </c>
      <c r="U68" t="s">
        <v>212</v>
      </c>
      <c r="V68">
        <v>100</v>
      </c>
      <c r="W68" t="s">
        <v>182</v>
      </c>
      <c r="X68">
        <v>2</v>
      </c>
      <c r="Y68">
        <v>-32.130000000000003</v>
      </c>
      <c r="Z68">
        <v>1</v>
      </c>
      <c r="AA68">
        <v>95142</v>
      </c>
      <c r="AB68">
        <v>0</v>
      </c>
      <c r="AC68" t="s">
        <v>189</v>
      </c>
      <c r="AD68">
        <v>0</v>
      </c>
      <c r="AE68">
        <v>1</v>
      </c>
      <c r="AF68">
        <v>1</v>
      </c>
      <c r="AG68">
        <v>249</v>
      </c>
      <c r="AH68">
        <v>5</v>
      </c>
      <c r="AI68">
        <v>1</v>
      </c>
      <c r="AJ68">
        <v>1</v>
      </c>
      <c r="AK68">
        <v>0</v>
      </c>
      <c r="AL68" s="33" t="s">
        <v>494</v>
      </c>
      <c r="AO68" t="s">
        <v>189</v>
      </c>
      <c r="AP68">
        <v>17</v>
      </c>
      <c r="AQ68" t="s">
        <v>192</v>
      </c>
      <c r="AR68" t="s">
        <v>521</v>
      </c>
      <c r="AS68" t="s">
        <v>568</v>
      </c>
      <c r="AT68" t="s">
        <v>671</v>
      </c>
      <c r="AV68">
        <v>0</v>
      </c>
      <c r="AW68">
        <v>32.130000000000003</v>
      </c>
      <c r="AX68" t="s">
        <v>187</v>
      </c>
    </row>
    <row r="69" spans="1:51" hidden="1" x14ac:dyDescent="0.2">
      <c r="A69" s="14" t="s">
        <v>180</v>
      </c>
      <c r="B69">
        <v>602</v>
      </c>
      <c r="C69">
        <v>0</v>
      </c>
      <c r="D69" s="17" t="s">
        <v>567</v>
      </c>
      <c r="E69" t="s">
        <v>673</v>
      </c>
      <c r="F69">
        <v>100</v>
      </c>
      <c r="G69" t="s">
        <v>188</v>
      </c>
      <c r="H69" s="11">
        <v>0</v>
      </c>
      <c r="I69">
        <v>339.06</v>
      </c>
      <c r="J69" t="s">
        <v>182</v>
      </c>
      <c r="K69">
        <v>2</v>
      </c>
      <c r="L69" t="s">
        <v>196</v>
      </c>
      <c r="M69" s="11">
        <v>704193817</v>
      </c>
      <c r="N69" t="s">
        <v>209</v>
      </c>
      <c r="O69" s="11" t="s">
        <v>526</v>
      </c>
      <c r="Q69" s="11" t="s">
        <v>14</v>
      </c>
      <c r="R69" t="s">
        <v>210</v>
      </c>
      <c r="S69" t="s">
        <v>211</v>
      </c>
      <c r="T69">
        <v>20123</v>
      </c>
      <c r="U69" t="s">
        <v>195</v>
      </c>
      <c r="V69">
        <v>100</v>
      </c>
      <c r="W69" t="s">
        <v>182</v>
      </c>
      <c r="X69">
        <v>2</v>
      </c>
      <c r="Y69">
        <v>-339.06</v>
      </c>
      <c r="Z69">
        <v>1</v>
      </c>
      <c r="AA69">
        <v>95386</v>
      </c>
      <c r="AB69">
        <v>0</v>
      </c>
      <c r="AC69" t="s">
        <v>189</v>
      </c>
      <c r="AD69">
        <v>0</v>
      </c>
      <c r="AE69">
        <v>1</v>
      </c>
      <c r="AF69">
        <v>1</v>
      </c>
      <c r="AI69">
        <v>1</v>
      </c>
      <c r="AJ69">
        <v>1</v>
      </c>
      <c r="AK69">
        <v>0</v>
      </c>
      <c r="AL69" s="33" t="s">
        <v>494</v>
      </c>
      <c r="AO69" t="s">
        <v>189</v>
      </c>
      <c r="AP69">
        <v>17</v>
      </c>
      <c r="AQ69" t="s">
        <v>199</v>
      </c>
      <c r="AR69" t="s">
        <v>14</v>
      </c>
      <c r="AS69" t="s">
        <v>567</v>
      </c>
      <c r="AT69" t="s">
        <v>673</v>
      </c>
      <c r="AV69">
        <v>0</v>
      </c>
      <c r="AW69">
        <v>339.06</v>
      </c>
      <c r="AX69" t="s">
        <v>187</v>
      </c>
    </row>
    <row r="70" spans="1:51" hidden="1" x14ac:dyDescent="0.2">
      <c r="A70" s="14" t="s">
        <v>180</v>
      </c>
      <c r="B70">
        <v>602</v>
      </c>
      <c r="C70">
        <v>0</v>
      </c>
      <c r="D70" s="17" t="s">
        <v>567</v>
      </c>
      <c r="E70" t="s">
        <v>673</v>
      </c>
      <c r="F70">
        <v>100</v>
      </c>
      <c r="G70" t="s">
        <v>181</v>
      </c>
      <c r="H70" s="11">
        <v>339.06</v>
      </c>
      <c r="I70">
        <v>0</v>
      </c>
      <c r="J70" t="s">
        <v>182</v>
      </c>
      <c r="K70">
        <v>2</v>
      </c>
      <c r="L70" t="s">
        <v>196</v>
      </c>
      <c r="M70" s="11">
        <v>704193817</v>
      </c>
      <c r="N70" t="s">
        <v>209</v>
      </c>
      <c r="O70" s="11" t="s">
        <v>526</v>
      </c>
      <c r="Q70" s="11" t="s">
        <v>14</v>
      </c>
      <c r="R70" t="s">
        <v>210</v>
      </c>
      <c r="S70" t="s">
        <v>211</v>
      </c>
      <c r="T70">
        <v>20123</v>
      </c>
      <c r="U70" t="s">
        <v>195</v>
      </c>
      <c r="V70">
        <v>100</v>
      </c>
      <c r="W70" t="s">
        <v>182</v>
      </c>
      <c r="X70">
        <v>2</v>
      </c>
      <c r="Y70">
        <v>339.06</v>
      </c>
      <c r="Z70">
        <v>1</v>
      </c>
      <c r="AA70">
        <v>95972</v>
      </c>
      <c r="AB70">
        <v>0</v>
      </c>
      <c r="AC70" t="s">
        <v>186</v>
      </c>
      <c r="AD70">
        <v>0</v>
      </c>
      <c r="AE70">
        <v>5</v>
      </c>
      <c r="AF70">
        <v>1</v>
      </c>
      <c r="AI70">
        <v>1</v>
      </c>
      <c r="AJ70">
        <v>1</v>
      </c>
      <c r="AK70">
        <v>0</v>
      </c>
      <c r="AL70" s="33" t="s">
        <v>570</v>
      </c>
      <c r="AO70" t="s">
        <v>186</v>
      </c>
      <c r="AP70">
        <v>56</v>
      </c>
      <c r="AQ70" t="s">
        <v>199</v>
      </c>
      <c r="AR70" t="s">
        <v>14</v>
      </c>
      <c r="AS70" t="s">
        <v>567</v>
      </c>
      <c r="AT70" t="s">
        <v>673</v>
      </c>
      <c r="AV70">
        <v>339.06</v>
      </c>
      <c r="AW70">
        <v>0</v>
      </c>
      <c r="AX70" t="s">
        <v>187</v>
      </c>
      <c r="AY70" t="str">
        <f>+MID(D70,4,2)</f>
        <v>10</v>
      </c>
    </row>
    <row r="71" spans="1:51" hidden="1" x14ac:dyDescent="0.2">
      <c r="A71" s="14" t="s">
        <v>180</v>
      </c>
      <c r="B71">
        <v>602</v>
      </c>
      <c r="C71">
        <v>0</v>
      </c>
      <c r="D71" s="17" t="s">
        <v>567</v>
      </c>
      <c r="E71" t="s">
        <v>674</v>
      </c>
      <c r="F71">
        <v>100</v>
      </c>
      <c r="G71" t="s">
        <v>188</v>
      </c>
      <c r="H71" s="11">
        <v>0</v>
      </c>
      <c r="I71">
        <v>57.55</v>
      </c>
      <c r="J71" t="s">
        <v>182</v>
      </c>
      <c r="K71">
        <v>2</v>
      </c>
      <c r="L71" t="s">
        <v>196</v>
      </c>
      <c r="M71" s="11">
        <v>704462472</v>
      </c>
      <c r="N71" t="s">
        <v>209</v>
      </c>
      <c r="O71" s="11" t="s">
        <v>526</v>
      </c>
      <c r="Q71" s="11" t="s">
        <v>14</v>
      </c>
      <c r="R71" t="s">
        <v>210</v>
      </c>
      <c r="S71" t="s">
        <v>211</v>
      </c>
      <c r="T71">
        <v>20123</v>
      </c>
      <c r="U71" t="s">
        <v>195</v>
      </c>
      <c r="V71">
        <v>100</v>
      </c>
      <c r="W71" t="s">
        <v>182</v>
      </c>
      <c r="X71">
        <v>2</v>
      </c>
      <c r="Y71">
        <v>-57.55</v>
      </c>
      <c r="Z71">
        <v>1</v>
      </c>
      <c r="AA71">
        <v>95385</v>
      </c>
      <c r="AB71">
        <v>0</v>
      </c>
      <c r="AC71" t="s">
        <v>189</v>
      </c>
      <c r="AD71">
        <v>0</v>
      </c>
      <c r="AE71">
        <v>1</v>
      </c>
      <c r="AF71">
        <v>1</v>
      </c>
      <c r="AI71">
        <v>1</v>
      </c>
      <c r="AJ71">
        <v>1</v>
      </c>
      <c r="AK71">
        <v>0</v>
      </c>
      <c r="AL71" s="33" t="s">
        <v>494</v>
      </c>
      <c r="AO71" t="s">
        <v>189</v>
      </c>
      <c r="AP71">
        <v>17</v>
      </c>
      <c r="AQ71" t="s">
        <v>199</v>
      </c>
      <c r="AR71" t="s">
        <v>14</v>
      </c>
      <c r="AS71" t="s">
        <v>567</v>
      </c>
      <c r="AT71" t="s">
        <v>674</v>
      </c>
      <c r="AV71">
        <v>0</v>
      </c>
      <c r="AW71">
        <v>57.55</v>
      </c>
      <c r="AX71" t="s">
        <v>187</v>
      </c>
    </row>
    <row r="72" spans="1:51" hidden="1" x14ac:dyDescent="0.2">
      <c r="A72" s="14" t="s">
        <v>180</v>
      </c>
      <c r="B72">
        <v>602</v>
      </c>
      <c r="C72">
        <v>0</v>
      </c>
      <c r="D72" s="17" t="s">
        <v>675</v>
      </c>
      <c r="E72" t="s">
        <v>676</v>
      </c>
      <c r="F72">
        <v>100</v>
      </c>
      <c r="G72" t="s">
        <v>188</v>
      </c>
      <c r="H72" s="11">
        <v>0</v>
      </c>
      <c r="I72">
        <v>57.97</v>
      </c>
      <c r="J72" t="s">
        <v>182</v>
      </c>
      <c r="K72">
        <v>2</v>
      </c>
      <c r="L72" t="s">
        <v>196</v>
      </c>
      <c r="M72" s="11">
        <v>704986778</v>
      </c>
      <c r="N72" t="s">
        <v>209</v>
      </c>
      <c r="O72" s="11" t="s">
        <v>567</v>
      </c>
      <c r="Q72" s="11" t="s">
        <v>14</v>
      </c>
      <c r="R72" t="s">
        <v>210</v>
      </c>
      <c r="S72" t="s">
        <v>211</v>
      </c>
      <c r="T72">
        <v>20123</v>
      </c>
      <c r="U72" t="s">
        <v>195</v>
      </c>
      <c r="V72">
        <v>100</v>
      </c>
      <c r="W72" t="s">
        <v>182</v>
      </c>
      <c r="X72">
        <v>2</v>
      </c>
      <c r="Y72">
        <v>-57.97</v>
      </c>
      <c r="Z72">
        <v>1</v>
      </c>
      <c r="AA72">
        <v>95988</v>
      </c>
      <c r="AB72">
        <v>0</v>
      </c>
      <c r="AC72" t="s">
        <v>189</v>
      </c>
      <c r="AD72">
        <v>0</v>
      </c>
      <c r="AE72">
        <v>1</v>
      </c>
      <c r="AF72">
        <v>1</v>
      </c>
      <c r="AI72">
        <v>1</v>
      </c>
      <c r="AJ72">
        <v>1</v>
      </c>
      <c r="AK72">
        <v>0</v>
      </c>
      <c r="AL72" s="33" t="s">
        <v>572</v>
      </c>
      <c r="AO72" t="s">
        <v>189</v>
      </c>
      <c r="AP72">
        <v>17</v>
      </c>
      <c r="AQ72" t="s">
        <v>199</v>
      </c>
      <c r="AR72" t="s">
        <v>14</v>
      </c>
      <c r="AS72" t="s">
        <v>675</v>
      </c>
      <c r="AT72" t="s">
        <v>676</v>
      </c>
      <c r="AV72">
        <v>0</v>
      </c>
      <c r="AW72">
        <v>57.97</v>
      </c>
      <c r="AX72" t="s">
        <v>187</v>
      </c>
    </row>
    <row r="73" spans="1:51" hidden="1" x14ac:dyDescent="0.2">
      <c r="A73" s="14" t="s">
        <v>180</v>
      </c>
      <c r="B73">
        <v>602</v>
      </c>
      <c r="C73">
        <v>0</v>
      </c>
      <c r="D73" s="17" t="s">
        <v>675</v>
      </c>
      <c r="E73" t="s">
        <v>677</v>
      </c>
      <c r="F73">
        <v>100</v>
      </c>
      <c r="G73" t="s">
        <v>188</v>
      </c>
      <c r="H73" s="11">
        <v>0</v>
      </c>
      <c r="I73">
        <v>337.69</v>
      </c>
      <c r="J73" t="s">
        <v>182</v>
      </c>
      <c r="K73">
        <v>2</v>
      </c>
      <c r="L73" t="s">
        <v>196</v>
      </c>
      <c r="M73" s="11">
        <v>705014327</v>
      </c>
      <c r="N73" t="s">
        <v>209</v>
      </c>
      <c r="O73" s="11" t="s">
        <v>567</v>
      </c>
      <c r="Q73" s="11" t="s">
        <v>14</v>
      </c>
      <c r="R73" t="s">
        <v>210</v>
      </c>
      <c r="S73" t="s">
        <v>211</v>
      </c>
      <c r="T73">
        <v>20123</v>
      </c>
      <c r="U73" t="s">
        <v>195</v>
      </c>
      <c r="V73">
        <v>100</v>
      </c>
      <c r="W73" t="s">
        <v>182</v>
      </c>
      <c r="X73">
        <v>2</v>
      </c>
      <c r="Y73">
        <v>-337.69</v>
      </c>
      <c r="Z73">
        <v>1</v>
      </c>
      <c r="AA73">
        <v>96221</v>
      </c>
      <c r="AB73">
        <v>0</v>
      </c>
      <c r="AC73" t="s">
        <v>189</v>
      </c>
      <c r="AD73">
        <v>0</v>
      </c>
      <c r="AE73">
        <v>1</v>
      </c>
      <c r="AF73">
        <v>1</v>
      </c>
      <c r="AI73">
        <v>1</v>
      </c>
      <c r="AJ73">
        <v>1</v>
      </c>
      <c r="AK73">
        <v>0</v>
      </c>
      <c r="AL73" s="33" t="s">
        <v>600</v>
      </c>
      <c r="AO73" t="s">
        <v>189</v>
      </c>
      <c r="AP73">
        <v>17</v>
      </c>
      <c r="AQ73" t="s">
        <v>199</v>
      </c>
      <c r="AR73" t="s">
        <v>14</v>
      </c>
      <c r="AS73" t="s">
        <v>675</v>
      </c>
      <c r="AT73" t="s">
        <v>677</v>
      </c>
      <c r="AV73">
        <v>0</v>
      </c>
      <c r="AW73">
        <v>337.69</v>
      </c>
      <c r="AX73" t="s">
        <v>187</v>
      </c>
    </row>
    <row r="74" spans="1:51" hidden="1" x14ac:dyDescent="0.2">
      <c r="A74" s="14" t="s">
        <v>180</v>
      </c>
      <c r="B74">
        <v>602</v>
      </c>
      <c r="C74">
        <v>0</v>
      </c>
      <c r="D74" s="17" t="s">
        <v>675</v>
      </c>
      <c r="E74" t="s">
        <v>677</v>
      </c>
      <c r="F74">
        <v>100</v>
      </c>
      <c r="G74" t="s">
        <v>181</v>
      </c>
      <c r="H74" s="11">
        <v>337.69</v>
      </c>
      <c r="I74">
        <v>0</v>
      </c>
      <c r="J74" t="s">
        <v>182</v>
      </c>
      <c r="K74">
        <v>2</v>
      </c>
      <c r="L74" t="s">
        <v>196</v>
      </c>
      <c r="M74" s="11">
        <v>705014327</v>
      </c>
      <c r="N74" t="s">
        <v>209</v>
      </c>
      <c r="O74" s="11" t="s">
        <v>567</v>
      </c>
      <c r="Q74" s="11" t="s">
        <v>14</v>
      </c>
      <c r="R74" t="s">
        <v>210</v>
      </c>
      <c r="S74" t="s">
        <v>211</v>
      </c>
      <c r="T74">
        <v>20123</v>
      </c>
      <c r="U74" t="s">
        <v>195</v>
      </c>
      <c r="V74">
        <v>100</v>
      </c>
      <c r="W74" t="s">
        <v>182</v>
      </c>
      <c r="X74">
        <v>2</v>
      </c>
      <c r="Y74">
        <v>337.69</v>
      </c>
      <c r="Z74">
        <v>1</v>
      </c>
      <c r="AA74">
        <v>96875</v>
      </c>
      <c r="AB74">
        <v>0</v>
      </c>
      <c r="AC74" t="s">
        <v>186</v>
      </c>
      <c r="AD74">
        <v>0</v>
      </c>
      <c r="AE74">
        <v>6</v>
      </c>
      <c r="AF74">
        <v>1</v>
      </c>
      <c r="AI74">
        <v>1</v>
      </c>
      <c r="AJ74">
        <v>1</v>
      </c>
      <c r="AK74">
        <v>0</v>
      </c>
      <c r="AL74" s="33" t="s">
        <v>668</v>
      </c>
      <c r="AO74" t="s">
        <v>186</v>
      </c>
      <c r="AP74">
        <v>56</v>
      </c>
      <c r="AQ74" t="s">
        <v>199</v>
      </c>
      <c r="AR74" t="s">
        <v>14</v>
      </c>
      <c r="AS74" t="s">
        <v>675</v>
      </c>
      <c r="AT74" t="s">
        <v>677</v>
      </c>
      <c r="AV74">
        <v>337.69</v>
      </c>
      <c r="AW74">
        <v>0</v>
      </c>
      <c r="AX74" t="s">
        <v>187</v>
      </c>
      <c r="AY74" t="str">
        <f>+MID(D74,4,2)</f>
        <v>11</v>
      </c>
    </row>
    <row r="75" spans="1:51" hidden="1" x14ac:dyDescent="0.2">
      <c r="A75" s="14" t="s">
        <v>180</v>
      </c>
      <c r="B75">
        <v>602</v>
      </c>
      <c r="C75">
        <v>0</v>
      </c>
      <c r="D75" s="17" t="s">
        <v>678</v>
      </c>
      <c r="E75" t="s">
        <v>679</v>
      </c>
      <c r="F75">
        <v>100</v>
      </c>
      <c r="G75" t="s">
        <v>188</v>
      </c>
      <c r="H75" s="11">
        <v>0</v>
      </c>
      <c r="I75">
        <v>346.55</v>
      </c>
      <c r="J75" t="s">
        <v>182</v>
      </c>
      <c r="K75">
        <v>2</v>
      </c>
      <c r="L75" t="s">
        <v>196</v>
      </c>
      <c r="M75" s="11">
        <v>705220065</v>
      </c>
      <c r="N75" t="s">
        <v>209</v>
      </c>
      <c r="O75" s="11" t="s">
        <v>680</v>
      </c>
      <c r="Q75" s="11" t="s">
        <v>14</v>
      </c>
      <c r="R75" t="s">
        <v>210</v>
      </c>
      <c r="S75" t="s">
        <v>211</v>
      </c>
      <c r="T75">
        <v>20123</v>
      </c>
      <c r="U75" t="s">
        <v>195</v>
      </c>
      <c r="V75">
        <v>100</v>
      </c>
      <c r="W75" t="s">
        <v>182</v>
      </c>
      <c r="X75">
        <v>2</v>
      </c>
      <c r="Y75">
        <v>-346.55</v>
      </c>
      <c r="Z75">
        <v>1</v>
      </c>
      <c r="AA75">
        <v>96614</v>
      </c>
      <c r="AB75">
        <v>0</v>
      </c>
      <c r="AC75" t="s">
        <v>189</v>
      </c>
      <c r="AD75">
        <v>0</v>
      </c>
      <c r="AE75">
        <v>1</v>
      </c>
      <c r="AF75">
        <v>1</v>
      </c>
      <c r="AI75">
        <v>1</v>
      </c>
      <c r="AJ75">
        <v>1</v>
      </c>
      <c r="AK75">
        <v>0</v>
      </c>
      <c r="AL75" s="33" t="s">
        <v>668</v>
      </c>
      <c r="AO75" t="s">
        <v>189</v>
      </c>
      <c r="AP75">
        <v>17</v>
      </c>
      <c r="AQ75" t="s">
        <v>199</v>
      </c>
      <c r="AR75" t="s">
        <v>14</v>
      </c>
      <c r="AS75" t="s">
        <v>678</v>
      </c>
      <c r="AT75" t="s">
        <v>679</v>
      </c>
      <c r="AV75">
        <v>0</v>
      </c>
      <c r="AW75">
        <v>346.55</v>
      </c>
      <c r="AX75" t="s">
        <v>187</v>
      </c>
    </row>
    <row r="76" spans="1:51" x14ac:dyDescent="0.2">
      <c r="A76" s="14" t="s">
        <v>180</v>
      </c>
      <c r="B76">
        <v>602</v>
      </c>
      <c r="C76">
        <v>0</v>
      </c>
      <c r="D76" s="17" t="s">
        <v>678</v>
      </c>
      <c r="E76" t="s">
        <v>679</v>
      </c>
      <c r="F76">
        <v>100</v>
      </c>
      <c r="G76" t="s">
        <v>181</v>
      </c>
      <c r="H76" s="11">
        <v>346.55</v>
      </c>
      <c r="I76">
        <v>0</v>
      </c>
      <c r="J76" t="s">
        <v>182</v>
      </c>
      <c r="K76">
        <v>2</v>
      </c>
      <c r="L76" t="s">
        <v>196</v>
      </c>
      <c r="M76" s="11">
        <v>705220065</v>
      </c>
      <c r="N76" t="s">
        <v>209</v>
      </c>
      <c r="O76" s="11" t="s">
        <v>680</v>
      </c>
      <c r="Q76" s="11" t="s">
        <v>14</v>
      </c>
      <c r="R76" t="s">
        <v>210</v>
      </c>
      <c r="S76" t="s">
        <v>211</v>
      </c>
      <c r="T76">
        <v>20123</v>
      </c>
      <c r="U76" t="s">
        <v>195</v>
      </c>
      <c r="V76">
        <v>100</v>
      </c>
      <c r="W76" t="s">
        <v>182</v>
      </c>
      <c r="X76">
        <v>2</v>
      </c>
      <c r="Y76">
        <v>346.55</v>
      </c>
      <c r="Z76">
        <v>1</v>
      </c>
      <c r="AA76">
        <v>97274</v>
      </c>
      <c r="AB76">
        <v>0</v>
      </c>
      <c r="AC76" t="s">
        <v>186</v>
      </c>
      <c r="AD76">
        <v>0</v>
      </c>
      <c r="AE76">
        <v>7</v>
      </c>
      <c r="AF76">
        <v>1</v>
      </c>
      <c r="AI76">
        <v>1</v>
      </c>
      <c r="AJ76">
        <v>1</v>
      </c>
      <c r="AK76">
        <v>0</v>
      </c>
      <c r="AL76" s="33" t="s">
        <v>637</v>
      </c>
      <c r="AO76" t="s">
        <v>186</v>
      </c>
      <c r="AP76">
        <v>56</v>
      </c>
      <c r="AQ76" t="s">
        <v>199</v>
      </c>
      <c r="AR76" t="s">
        <v>14</v>
      </c>
      <c r="AS76" t="s">
        <v>678</v>
      </c>
      <c r="AT76" t="s">
        <v>679</v>
      </c>
      <c r="AV76">
        <v>346.55</v>
      </c>
      <c r="AW76">
        <v>0</v>
      </c>
      <c r="AX76" t="s">
        <v>187</v>
      </c>
      <c r="AY76" t="str">
        <f>+MID(D76,4,2)</f>
        <v>12</v>
      </c>
    </row>
    <row r="77" spans="1:51" hidden="1" x14ac:dyDescent="0.2">
      <c r="A77" s="14" t="s">
        <v>180</v>
      </c>
      <c r="B77">
        <v>602</v>
      </c>
      <c r="C77">
        <v>0</v>
      </c>
      <c r="D77" s="17" t="s">
        <v>678</v>
      </c>
      <c r="E77" t="s">
        <v>681</v>
      </c>
      <c r="F77">
        <v>100</v>
      </c>
      <c r="G77" t="s">
        <v>188</v>
      </c>
      <c r="H77" s="11">
        <v>0</v>
      </c>
      <c r="I77">
        <v>58.79</v>
      </c>
      <c r="J77" t="s">
        <v>182</v>
      </c>
      <c r="K77">
        <v>2</v>
      </c>
      <c r="L77" t="s">
        <v>196</v>
      </c>
      <c r="M77" s="11">
        <v>705503302</v>
      </c>
      <c r="N77" t="s">
        <v>209</v>
      </c>
      <c r="O77" s="11" t="s">
        <v>680</v>
      </c>
      <c r="Q77" s="11" t="s">
        <v>14</v>
      </c>
      <c r="R77" t="s">
        <v>210</v>
      </c>
      <c r="S77" t="s">
        <v>211</v>
      </c>
      <c r="T77">
        <v>20123</v>
      </c>
      <c r="U77" t="s">
        <v>195</v>
      </c>
      <c r="V77">
        <v>100</v>
      </c>
      <c r="W77" t="s">
        <v>182</v>
      </c>
      <c r="X77">
        <v>2</v>
      </c>
      <c r="Y77">
        <v>-58.79</v>
      </c>
      <c r="Z77">
        <v>1</v>
      </c>
      <c r="AA77">
        <v>96613</v>
      </c>
      <c r="AB77">
        <v>0</v>
      </c>
      <c r="AC77" t="s">
        <v>189</v>
      </c>
      <c r="AD77">
        <v>0</v>
      </c>
      <c r="AE77">
        <v>1</v>
      </c>
      <c r="AF77">
        <v>1</v>
      </c>
      <c r="AI77">
        <v>1</v>
      </c>
      <c r="AJ77">
        <v>1</v>
      </c>
      <c r="AK77">
        <v>0</v>
      </c>
      <c r="AL77" s="33" t="s">
        <v>668</v>
      </c>
      <c r="AO77" t="s">
        <v>189</v>
      </c>
      <c r="AP77">
        <v>17</v>
      </c>
      <c r="AQ77" t="s">
        <v>199</v>
      </c>
      <c r="AR77" t="s">
        <v>14</v>
      </c>
      <c r="AS77" t="s">
        <v>678</v>
      </c>
      <c r="AT77" t="s">
        <v>681</v>
      </c>
      <c r="AV77">
        <v>0</v>
      </c>
      <c r="AW77">
        <v>58.79</v>
      </c>
      <c r="AX77" t="s">
        <v>187</v>
      </c>
    </row>
    <row r="78" spans="1:51" hidden="1" x14ac:dyDescent="0.2">
      <c r="A78" s="14" t="s">
        <v>180</v>
      </c>
      <c r="B78">
        <v>602</v>
      </c>
      <c r="C78">
        <v>0</v>
      </c>
      <c r="D78" s="17" t="s">
        <v>567</v>
      </c>
      <c r="E78" t="s">
        <v>682</v>
      </c>
      <c r="F78">
        <v>100</v>
      </c>
      <c r="G78" t="s">
        <v>188</v>
      </c>
      <c r="H78" s="11">
        <v>0</v>
      </c>
      <c r="I78">
        <v>53.73</v>
      </c>
      <c r="J78" t="s">
        <v>182</v>
      </c>
      <c r="K78">
        <v>2</v>
      </c>
      <c r="L78" t="s">
        <v>196</v>
      </c>
      <c r="M78" s="11">
        <v>800175624</v>
      </c>
      <c r="N78" t="s">
        <v>186</v>
      </c>
      <c r="O78" s="11" t="s">
        <v>526</v>
      </c>
      <c r="Q78" s="11" t="s">
        <v>14</v>
      </c>
      <c r="R78" t="s">
        <v>210</v>
      </c>
      <c r="S78" t="s">
        <v>211</v>
      </c>
      <c r="T78">
        <v>20123</v>
      </c>
      <c r="U78" t="s">
        <v>195</v>
      </c>
      <c r="V78">
        <v>100</v>
      </c>
      <c r="W78" t="s">
        <v>182</v>
      </c>
      <c r="X78">
        <v>2</v>
      </c>
      <c r="Y78">
        <v>-53.73</v>
      </c>
      <c r="Z78">
        <v>1</v>
      </c>
      <c r="AA78">
        <v>95388</v>
      </c>
      <c r="AB78">
        <v>0</v>
      </c>
      <c r="AC78" t="s">
        <v>189</v>
      </c>
      <c r="AD78">
        <v>0</v>
      </c>
      <c r="AE78">
        <v>1</v>
      </c>
      <c r="AF78">
        <v>1</v>
      </c>
      <c r="AI78">
        <v>1</v>
      </c>
      <c r="AJ78">
        <v>1</v>
      </c>
      <c r="AK78">
        <v>0</v>
      </c>
      <c r="AL78" s="33" t="s">
        <v>494</v>
      </c>
      <c r="AO78" t="s">
        <v>189</v>
      </c>
      <c r="AP78">
        <v>17</v>
      </c>
      <c r="AQ78" t="s">
        <v>199</v>
      </c>
      <c r="AR78" t="s">
        <v>14</v>
      </c>
      <c r="AS78" t="s">
        <v>567</v>
      </c>
      <c r="AT78" t="s">
        <v>682</v>
      </c>
      <c r="AV78">
        <v>0</v>
      </c>
      <c r="AW78">
        <v>53.73</v>
      </c>
      <c r="AX78" t="s">
        <v>187</v>
      </c>
    </row>
    <row r="79" spans="1:51" hidden="1" x14ac:dyDescent="0.2">
      <c r="A79" s="14" t="s">
        <v>180</v>
      </c>
      <c r="B79">
        <v>602</v>
      </c>
      <c r="C79">
        <v>0</v>
      </c>
      <c r="D79" s="17" t="s">
        <v>567</v>
      </c>
      <c r="E79" t="s">
        <v>682</v>
      </c>
      <c r="F79">
        <v>100</v>
      </c>
      <c r="G79" t="s">
        <v>181</v>
      </c>
      <c r="H79" s="11">
        <v>53.73</v>
      </c>
      <c r="I79">
        <v>0</v>
      </c>
      <c r="J79" t="s">
        <v>182</v>
      </c>
      <c r="K79">
        <v>2</v>
      </c>
      <c r="L79" t="s">
        <v>196</v>
      </c>
      <c r="M79" s="11">
        <v>800175624</v>
      </c>
      <c r="N79" t="s">
        <v>186</v>
      </c>
      <c r="O79" s="11" t="s">
        <v>526</v>
      </c>
      <c r="Q79" s="11" t="s">
        <v>14</v>
      </c>
      <c r="R79" t="s">
        <v>210</v>
      </c>
      <c r="S79" t="s">
        <v>211</v>
      </c>
      <c r="T79">
        <v>20123</v>
      </c>
      <c r="U79" t="s">
        <v>195</v>
      </c>
      <c r="V79">
        <v>100</v>
      </c>
      <c r="W79" t="s">
        <v>182</v>
      </c>
      <c r="X79">
        <v>2</v>
      </c>
      <c r="Y79">
        <v>53.73</v>
      </c>
      <c r="Z79">
        <v>1</v>
      </c>
      <c r="AA79">
        <v>95949</v>
      </c>
      <c r="AB79">
        <v>0</v>
      </c>
      <c r="AC79" t="s">
        <v>186</v>
      </c>
      <c r="AD79">
        <v>0</v>
      </c>
      <c r="AE79">
        <v>3</v>
      </c>
      <c r="AF79">
        <v>1</v>
      </c>
      <c r="AI79">
        <v>1</v>
      </c>
      <c r="AJ79">
        <v>1</v>
      </c>
      <c r="AK79">
        <v>0</v>
      </c>
      <c r="AL79" s="33" t="s">
        <v>567</v>
      </c>
      <c r="AO79" t="s">
        <v>186</v>
      </c>
      <c r="AP79">
        <v>56</v>
      </c>
      <c r="AQ79" t="s">
        <v>199</v>
      </c>
      <c r="AR79" t="s">
        <v>14</v>
      </c>
      <c r="AS79" t="s">
        <v>567</v>
      </c>
      <c r="AT79" t="s">
        <v>682</v>
      </c>
      <c r="AV79">
        <v>53.73</v>
      </c>
      <c r="AW79">
        <v>0</v>
      </c>
      <c r="AX79" t="s">
        <v>187</v>
      </c>
      <c r="AY79" t="str">
        <f>+MID(D79,4,2)</f>
        <v>10</v>
      </c>
    </row>
    <row r="80" spans="1:51" hidden="1" x14ac:dyDescent="0.2">
      <c r="A80" s="14" t="s">
        <v>180</v>
      </c>
      <c r="B80">
        <v>602</v>
      </c>
      <c r="C80">
        <v>0</v>
      </c>
      <c r="D80" s="17" t="s">
        <v>567</v>
      </c>
      <c r="E80" t="s">
        <v>683</v>
      </c>
      <c r="F80">
        <v>100</v>
      </c>
      <c r="G80" t="s">
        <v>188</v>
      </c>
      <c r="H80" s="11">
        <v>0</v>
      </c>
      <c r="I80">
        <v>66.62</v>
      </c>
      <c r="J80" t="s">
        <v>182</v>
      </c>
      <c r="K80">
        <v>2</v>
      </c>
      <c r="L80" t="s">
        <v>196</v>
      </c>
      <c r="M80" s="11">
        <v>800175769</v>
      </c>
      <c r="N80" t="s">
        <v>186</v>
      </c>
      <c r="O80" s="11" t="s">
        <v>526</v>
      </c>
      <c r="Q80" s="11" t="s">
        <v>14</v>
      </c>
      <c r="R80" t="s">
        <v>210</v>
      </c>
      <c r="S80" t="s">
        <v>211</v>
      </c>
      <c r="T80">
        <v>20123</v>
      </c>
      <c r="U80" t="s">
        <v>195</v>
      </c>
      <c r="V80">
        <v>100</v>
      </c>
      <c r="W80" t="s">
        <v>182</v>
      </c>
      <c r="X80">
        <v>2</v>
      </c>
      <c r="Y80">
        <v>-66.62</v>
      </c>
      <c r="Z80">
        <v>1</v>
      </c>
      <c r="AA80">
        <v>95389</v>
      </c>
      <c r="AB80">
        <v>0</v>
      </c>
      <c r="AC80" t="s">
        <v>189</v>
      </c>
      <c r="AD80">
        <v>0</v>
      </c>
      <c r="AE80">
        <v>1</v>
      </c>
      <c r="AF80">
        <v>1</v>
      </c>
      <c r="AI80">
        <v>1</v>
      </c>
      <c r="AJ80">
        <v>1</v>
      </c>
      <c r="AK80">
        <v>0</v>
      </c>
      <c r="AL80" s="33" t="s">
        <v>494</v>
      </c>
      <c r="AO80" t="s">
        <v>189</v>
      </c>
      <c r="AP80">
        <v>17</v>
      </c>
      <c r="AQ80" t="s">
        <v>199</v>
      </c>
      <c r="AR80" t="s">
        <v>14</v>
      </c>
      <c r="AS80" t="s">
        <v>567</v>
      </c>
      <c r="AT80" t="s">
        <v>683</v>
      </c>
      <c r="AV80">
        <v>0</v>
      </c>
      <c r="AW80">
        <v>66.62</v>
      </c>
      <c r="AX80" t="s">
        <v>187</v>
      </c>
    </row>
    <row r="81" spans="1:51" hidden="1" x14ac:dyDescent="0.2">
      <c r="A81" s="14" t="s">
        <v>180</v>
      </c>
      <c r="B81">
        <v>602</v>
      </c>
      <c r="C81">
        <v>0</v>
      </c>
      <c r="D81" s="17" t="s">
        <v>567</v>
      </c>
      <c r="E81" t="s">
        <v>683</v>
      </c>
      <c r="F81">
        <v>100</v>
      </c>
      <c r="G81" t="s">
        <v>181</v>
      </c>
      <c r="H81" s="11">
        <v>66.62</v>
      </c>
      <c r="I81">
        <v>0</v>
      </c>
      <c r="J81" t="s">
        <v>182</v>
      </c>
      <c r="K81">
        <v>2</v>
      </c>
      <c r="L81" t="s">
        <v>196</v>
      </c>
      <c r="M81" s="11">
        <v>800175769</v>
      </c>
      <c r="N81" t="s">
        <v>186</v>
      </c>
      <c r="O81" s="11" t="s">
        <v>526</v>
      </c>
      <c r="Q81" s="11" t="s">
        <v>14</v>
      </c>
      <c r="R81" t="s">
        <v>210</v>
      </c>
      <c r="S81" t="s">
        <v>211</v>
      </c>
      <c r="T81">
        <v>20123</v>
      </c>
      <c r="U81" t="s">
        <v>195</v>
      </c>
      <c r="V81">
        <v>100</v>
      </c>
      <c r="W81" t="s">
        <v>182</v>
      </c>
      <c r="X81">
        <v>2</v>
      </c>
      <c r="Y81">
        <v>66.62</v>
      </c>
      <c r="Z81">
        <v>1</v>
      </c>
      <c r="AA81">
        <v>95983</v>
      </c>
      <c r="AB81">
        <v>0</v>
      </c>
      <c r="AC81" t="s">
        <v>186</v>
      </c>
      <c r="AD81">
        <v>0</v>
      </c>
      <c r="AE81">
        <v>7</v>
      </c>
      <c r="AF81">
        <v>1</v>
      </c>
      <c r="AI81">
        <v>1</v>
      </c>
      <c r="AJ81">
        <v>1</v>
      </c>
      <c r="AK81">
        <v>0</v>
      </c>
      <c r="AL81" s="33" t="s">
        <v>567</v>
      </c>
      <c r="AO81" t="s">
        <v>186</v>
      </c>
      <c r="AP81">
        <v>56</v>
      </c>
      <c r="AQ81" t="s">
        <v>199</v>
      </c>
      <c r="AR81" t="s">
        <v>14</v>
      </c>
      <c r="AS81" t="s">
        <v>567</v>
      </c>
      <c r="AT81" t="s">
        <v>683</v>
      </c>
      <c r="AV81">
        <v>66.62</v>
      </c>
      <c r="AW81">
        <v>0</v>
      </c>
      <c r="AX81" t="s">
        <v>187</v>
      </c>
      <c r="AY81" t="str">
        <f>+MID(D81,4,2)</f>
        <v>10</v>
      </c>
    </row>
    <row r="82" spans="1:51" hidden="1" x14ac:dyDescent="0.2">
      <c r="A82" s="14" t="s">
        <v>180</v>
      </c>
      <c r="B82">
        <v>602</v>
      </c>
      <c r="C82">
        <v>0</v>
      </c>
      <c r="D82" s="17" t="s">
        <v>567</v>
      </c>
      <c r="E82" t="s">
        <v>684</v>
      </c>
      <c r="F82">
        <v>100</v>
      </c>
      <c r="G82" t="s">
        <v>188</v>
      </c>
      <c r="H82" s="11">
        <v>0</v>
      </c>
      <c r="I82">
        <v>58.7</v>
      </c>
      <c r="J82" t="s">
        <v>182</v>
      </c>
      <c r="K82">
        <v>2</v>
      </c>
      <c r="L82" t="s">
        <v>196</v>
      </c>
      <c r="M82" s="11">
        <v>800176182</v>
      </c>
      <c r="N82" t="s">
        <v>186</v>
      </c>
      <c r="O82" s="11" t="s">
        <v>526</v>
      </c>
      <c r="Q82" s="11" t="s">
        <v>14</v>
      </c>
      <c r="R82" t="s">
        <v>210</v>
      </c>
      <c r="S82" t="s">
        <v>211</v>
      </c>
      <c r="T82">
        <v>20123</v>
      </c>
      <c r="U82" t="s">
        <v>195</v>
      </c>
      <c r="V82">
        <v>100</v>
      </c>
      <c r="W82" t="s">
        <v>182</v>
      </c>
      <c r="X82">
        <v>2</v>
      </c>
      <c r="Y82">
        <v>-58.7</v>
      </c>
      <c r="Z82">
        <v>1</v>
      </c>
      <c r="AA82">
        <v>95403</v>
      </c>
      <c r="AB82">
        <v>0</v>
      </c>
      <c r="AC82" t="s">
        <v>189</v>
      </c>
      <c r="AD82">
        <v>0</v>
      </c>
      <c r="AE82">
        <v>1</v>
      </c>
      <c r="AF82">
        <v>1</v>
      </c>
      <c r="AI82">
        <v>1</v>
      </c>
      <c r="AJ82">
        <v>1</v>
      </c>
      <c r="AK82">
        <v>0</v>
      </c>
      <c r="AL82" s="33" t="s">
        <v>494</v>
      </c>
      <c r="AO82" t="s">
        <v>189</v>
      </c>
      <c r="AP82">
        <v>17</v>
      </c>
      <c r="AQ82" t="s">
        <v>199</v>
      </c>
      <c r="AR82" t="s">
        <v>14</v>
      </c>
      <c r="AS82" t="s">
        <v>567</v>
      </c>
      <c r="AT82" t="s">
        <v>684</v>
      </c>
      <c r="AV82">
        <v>0</v>
      </c>
      <c r="AW82">
        <v>58.7</v>
      </c>
      <c r="AX82" t="s">
        <v>187</v>
      </c>
    </row>
    <row r="83" spans="1:51" hidden="1" x14ac:dyDescent="0.2">
      <c r="A83" s="14" t="s">
        <v>180</v>
      </c>
      <c r="B83">
        <v>602</v>
      </c>
      <c r="C83">
        <v>0</v>
      </c>
      <c r="D83" s="17" t="s">
        <v>567</v>
      </c>
      <c r="E83" t="s">
        <v>684</v>
      </c>
      <c r="F83">
        <v>100</v>
      </c>
      <c r="G83" t="s">
        <v>181</v>
      </c>
      <c r="H83" s="11">
        <v>58.7</v>
      </c>
      <c r="I83">
        <v>0</v>
      </c>
      <c r="J83" t="s">
        <v>182</v>
      </c>
      <c r="K83">
        <v>2</v>
      </c>
      <c r="L83" t="s">
        <v>196</v>
      </c>
      <c r="M83" s="11">
        <v>800176182</v>
      </c>
      <c r="N83" t="s">
        <v>186</v>
      </c>
      <c r="O83" s="11" t="s">
        <v>526</v>
      </c>
      <c r="Q83" s="11" t="s">
        <v>14</v>
      </c>
      <c r="R83" t="s">
        <v>210</v>
      </c>
      <c r="S83" t="s">
        <v>211</v>
      </c>
      <c r="T83">
        <v>20123</v>
      </c>
      <c r="U83" t="s">
        <v>195</v>
      </c>
      <c r="V83">
        <v>100</v>
      </c>
      <c r="W83" t="s">
        <v>182</v>
      </c>
      <c r="X83">
        <v>2</v>
      </c>
      <c r="Y83">
        <v>58.7</v>
      </c>
      <c r="Z83">
        <v>1</v>
      </c>
      <c r="AA83">
        <v>95984</v>
      </c>
      <c r="AB83">
        <v>0</v>
      </c>
      <c r="AC83" t="s">
        <v>186</v>
      </c>
      <c r="AD83">
        <v>0</v>
      </c>
      <c r="AE83">
        <v>6</v>
      </c>
      <c r="AF83">
        <v>1</v>
      </c>
      <c r="AI83">
        <v>1</v>
      </c>
      <c r="AJ83">
        <v>1</v>
      </c>
      <c r="AK83">
        <v>0</v>
      </c>
      <c r="AL83" s="33" t="s">
        <v>567</v>
      </c>
      <c r="AO83" t="s">
        <v>186</v>
      </c>
      <c r="AP83">
        <v>56</v>
      </c>
      <c r="AQ83" t="s">
        <v>199</v>
      </c>
      <c r="AR83" t="s">
        <v>14</v>
      </c>
      <c r="AS83" t="s">
        <v>567</v>
      </c>
      <c r="AT83" t="s">
        <v>684</v>
      </c>
      <c r="AV83">
        <v>58.7</v>
      </c>
      <c r="AW83">
        <v>0</v>
      </c>
      <c r="AX83" t="s">
        <v>187</v>
      </c>
      <c r="AY83" t="str">
        <f>+MID(D83,4,2)</f>
        <v>10</v>
      </c>
    </row>
    <row r="84" spans="1:51" hidden="1" x14ac:dyDescent="0.2">
      <c r="A84" s="14" t="s">
        <v>180</v>
      </c>
      <c r="B84">
        <v>602</v>
      </c>
      <c r="C84">
        <v>0</v>
      </c>
      <c r="D84" s="17" t="s">
        <v>567</v>
      </c>
      <c r="E84" t="s">
        <v>685</v>
      </c>
      <c r="F84">
        <v>100</v>
      </c>
      <c r="G84" t="s">
        <v>188</v>
      </c>
      <c r="H84" s="11">
        <v>0</v>
      </c>
      <c r="I84">
        <v>59.96</v>
      </c>
      <c r="J84" t="s">
        <v>182</v>
      </c>
      <c r="K84">
        <v>2</v>
      </c>
      <c r="L84" t="s">
        <v>196</v>
      </c>
      <c r="M84" s="11">
        <v>800176455</v>
      </c>
      <c r="N84" t="s">
        <v>186</v>
      </c>
      <c r="O84" s="11" t="s">
        <v>526</v>
      </c>
      <c r="Q84" s="11" t="s">
        <v>14</v>
      </c>
      <c r="R84" t="s">
        <v>210</v>
      </c>
      <c r="S84" t="s">
        <v>211</v>
      </c>
      <c r="T84">
        <v>20123</v>
      </c>
      <c r="U84" t="s">
        <v>195</v>
      </c>
      <c r="V84">
        <v>100</v>
      </c>
      <c r="W84" t="s">
        <v>182</v>
      </c>
      <c r="X84">
        <v>2</v>
      </c>
      <c r="Y84">
        <v>-59.96</v>
      </c>
      <c r="Z84">
        <v>1</v>
      </c>
      <c r="AA84">
        <v>95404</v>
      </c>
      <c r="AB84">
        <v>0</v>
      </c>
      <c r="AC84" t="s">
        <v>189</v>
      </c>
      <c r="AD84">
        <v>0</v>
      </c>
      <c r="AE84">
        <v>1</v>
      </c>
      <c r="AF84">
        <v>1</v>
      </c>
      <c r="AI84">
        <v>1</v>
      </c>
      <c r="AJ84">
        <v>1</v>
      </c>
      <c r="AK84">
        <v>0</v>
      </c>
      <c r="AL84" s="33" t="s">
        <v>494</v>
      </c>
      <c r="AO84" t="s">
        <v>189</v>
      </c>
      <c r="AP84">
        <v>17</v>
      </c>
      <c r="AQ84" t="s">
        <v>199</v>
      </c>
      <c r="AR84" t="s">
        <v>14</v>
      </c>
      <c r="AS84" t="s">
        <v>567</v>
      </c>
      <c r="AT84" t="s">
        <v>685</v>
      </c>
      <c r="AV84">
        <v>0</v>
      </c>
      <c r="AW84">
        <v>59.96</v>
      </c>
      <c r="AX84" t="s">
        <v>187</v>
      </c>
    </row>
    <row r="85" spans="1:51" hidden="1" x14ac:dyDescent="0.2">
      <c r="A85" s="14" t="s">
        <v>180</v>
      </c>
      <c r="B85">
        <v>602</v>
      </c>
      <c r="C85">
        <v>0</v>
      </c>
      <c r="D85" s="17" t="s">
        <v>567</v>
      </c>
      <c r="E85" t="s">
        <v>685</v>
      </c>
      <c r="F85">
        <v>100</v>
      </c>
      <c r="G85" t="s">
        <v>181</v>
      </c>
      <c r="H85" s="11">
        <v>59.96</v>
      </c>
      <c r="I85">
        <v>0</v>
      </c>
      <c r="J85" t="s">
        <v>182</v>
      </c>
      <c r="K85">
        <v>2</v>
      </c>
      <c r="L85" t="s">
        <v>196</v>
      </c>
      <c r="M85" s="11">
        <v>800176455</v>
      </c>
      <c r="N85" t="s">
        <v>186</v>
      </c>
      <c r="O85" s="11" t="s">
        <v>526</v>
      </c>
      <c r="Q85" s="11" t="s">
        <v>14</v>
      </c>
      <c r="R85" t="s">
        <v>210</v>
      </c>
      <c r="S85" t="s">
        <v>211</v>
      </c>
      <c r="T85">
        <v>20123</v>
      </c>
      <c r="U85" t="s">
        <v>195</v>
      </c>
      <c r="V85">
        <v>100</v>
      </c>
      <c r="W85" t="s">
        <v>182</v>
      </c>
      <c r="X85">
        <v>2</v>
      </c>
      <c r="Y85">
        <v>59.96</v>
      </c>
      <c r="Z85">
        <v>1</v>
      </c>
      <c r="AA85">
        <v>95949</v>
      </c>
      <c r="AB85">
        <v>0</v>
      </c>
      <c r="AC85" t="s">
        <v>186</v>
      </c>
      <c r="AD85">
        <v>0</v>
      </c>
      <c r="AE85">
        <v>11</v>
      </c>
      <c r="AF85">
        <v>1</v>
      </c>
      <c r="AI85">
        <v>1</v>
      </c>
      <c r="AJ85">
        <v>1</v>
      </c>
      <c r="AK85">
        <v>0</v>
      </c>
      <c r="AL85" s="33" t="s">
        <v>567</v>
      </c>
      <c r="AO85" t="s">
        <v>186</v>
      </c>
      <c r="AP85">
        <v>56</v>
      </c>
      <c r="AQ85" t="s">
        <v>199</v>
      </c>
      <c r="AR85" t="s">
        <v>14</v>
      </c>
      <c r="AS85" t="s">
        <v>567</v>
      </c>
      <c r="AT85" t="s">
        <v>685</v>
      </c>
      <c r="AV85">
        <v>59.96</v>
      </c>
      <c r="AW85">
        <v>0</v>
      </c>
      <c r="AX85" t="s">
        <v>187</v>
      </c>
      <c r="AY85" t="str">
        <f>+MID(D85,4,2)</f>
        <v>10</v>
      </c>
    </row>
    <row r="86" spans="1:51" hidden="1" x14ac:dyDescent="0.2">
      <c r="A86" s="14" t="s">
        <v>180</v>
      </c>
      <c r="B86">
        <v>602</v>
      </c>
      <c r="C86">
        <v>0</v>
      </c>
      <c r="D86" s="17" t="s">
        <v>567</v>
      </c>
      <c r="E86" t="s">
        <v>686</v>
      </c>
      <c r="F86">
        <v>100</v>
      </c>
      <c r="G86" t="s">
        <v>188</v>
      </c>
      <c r="H86" s="11">
        <v>0</v>
      </c>
      <c r="I86">
        <v>148.94999999999999</v>
      </c>
      <c r="J86" t="s">
        <v>182</v>
      </c>
      <c r="K86">
        <v>2</v>
      </c>
      <c r="L86" t="s">
        <v>196</v>
      </c>
      <c r="M86" s="11">
        <v>800176536</v>
      </c>
      <c r="N86" t="s">
        <v>186</v>
      </c>
      <c r="O86" s="11" t="s">
        <v>526</v>
      </c>
      <c r="Q86" s="11" t="s">
        <v>14</v>
      </c>
      <c r="R86" t="s">
        <v>210</v>
      </c>
      <c r="S86" t="s">
        <v>211</v>
      </c>
      <c r="T86">
        <v>20123</v>
      </c>
      <c r="U86" t="s">
        <v>195</v>
      </c>
      <c r="V86">
        <v>100</v>
      </c>
      <c r="W86" t="s">
        <v>182</v>
      </c>
      <c r="X86">
        <v>2</v>
      </c>
      <c r="Y86">
        <v>-148.94999999999999</v>
      </c>
      <c r="Z86">
        <v>1</v>
      </c>
      <c r="AA86">
        <v>95391</v>
      </c>
      <c r="AB86">
        <v>0</v>
      </c>
      <c r="AC86" t="s">
        <v>189</v>
      </c>
      <c r="AD86">
        <v>0</v>
      </c>
      <c r="AE86">
        <v>1</v>
      </c>
      <c r="AF86">
        <v>1</v>
      </c>
      <c r="AI86">
        <v>1</v>
      </c>
      <c r="AJ86">
        <v>1</v>
      </c>
      <c r="AK86">
        <v>0</v>
      </c>
      <c r="AL86" s="33" t="s">
        <v>494</v>
      </c>
      <c r="AO86" t="s">
        <v>189</v>
      </c>
      <c r="AP86">
        <v>17</v>
      </c>
      <c r="AQ86" t="s">
        <v>199</v>
      </c>
      <c r="AR86" t="s">
        <v>14</v>
      </c>
      <c r="AS86" t="s">
        <v>567</v>
      </c>
      <c r="AT86" t="s">
        <v>686</v>
      </c>
      <c r="AV86">
        <v>0</v>
      </c>
      <c r="AW86">
        <v>148.94999999999999</v>
      </c>
      <c r="AX86" t="s">
        <v>187</v>
      </c>
    </row>
    <row r="87" spans="1:51" hidden="1" x14ac:dyDescent="0.2">
      <c r="A87" s="14" t="s">
        <v>180</v>
      </c>
      <c r="B87">
        <v>602</v>
      </c>
      <c r="C87">
        <v>0</v>
      </c>
      <c r="D87" s="17" t="s">
        <v>567</v>
      </c>
      <c r="E87" t="s">
        <v>686</v>
      </c>
      <c r="F87">
        <v>100</v>
      </c>
      <c r="G87" t="s">
        <v>181</v>
      </c>
      <c r="H87" s="11">
        <v>148.94999999999999</v>
      </c>
      <c r="I87">
        <v>0</v>
      </c>
      <c r="J87" t="s">
        <v>182</v>
      </c>
      <c r="K87">
        <v>2</v>
      </c>
      <c r="L87" t="s">
        <v>196</v>
      </c>
      <c r="M87" s="11">
        <v>800176536</v>
      </c>
      <c r="N87" t="s">
        <v>186</v>
      </c>
      <c r="O87" s="11" t="s">
        <v>526</v>
      </c>
      <c r="Q87" s="11" t="s">
        <v>14</v>
      </c>
      <c r="R87" t="s">
        <v>210</v>
      </c>
      <c r="S87" t="s">
        <v>211</v>
      </c>
      <c r="T87">
        <v>20123</v>
      </c>
      <c r="U87" t="s">
        <v>195</v>
      </c>
      <c r="V87">
        <v>100</v>
      </c>
      <c r="W87" t="s">
        <v>182</v>
      </c>
      <c r="X87">
        <v>2</v>
      </c>
      <c r="Y87">
        <v>148.94999999999999</v>
      </c>
      <c r="Z87">
        <v>1</v>
      </c>
      <c r="AA87">
        <v>95949</v>
      </c>
      <c r="AB87">
        <v>0</v>
      </c>
      <c r="AC87" t="s">
        <v>186</v>
      </c>
      <c r="AD87">
        <v>0</v>
      </c>
      <c r="AE87">
        <v>5</v>
      </c>
      <c r="AF87">
        <v>1</v>
      </c>
      <c r="AI87">
        <v>1</v>
      </c>
      <c r="AJ87">
        <v>1</v>
      </c>
      <c r="AK87">
        <v>0</v>
      </c>
      <c r="AL87" s="33" t="s">
        <v>567</v>
      </c>
      <c r="AO87" t="s">
        <v>186</v>
      </c>
      <c r="AP87">
        <v>56</v>
      </c>
      <c r="AQ87" t="s">
        <v>199</v>
      </c>
      <c r="AR87" t="s">
        <v>14</v>
      </c>
      <c r="AS87" t="s">
        <v>567</v>
      </c>
      <c r="AT87" t="s">
        <v>686</v>
      </c>
      <c r="AV87">
        <v>148.94999999999999</v>
      </c>
      <c r="AW87">
        <v>0</v>
      </c>
      <c r="AX87" t="s">
        <v>187</v>
      </c>
      <c r="AY87" t="str">
        <f>+MID(D87,4,2)</f>
        <v>10</v>
      </c>
    </row>
    <row r="88" spans="1:51" hidden="1" x14ac:dyDescent="0.2">
      <c r="A88" s="14" t="s">
        <v>180</v>
      </c>
      <c r="B88">
        <v>602</v>
      </c>
      <c r="C88">
        <v>0</v>
      </c>
      <c r="D88" s="17" t="s">
        <v>567</v>
      </c>
      <c r="E88" t="s">
        <v>687</v>
      </c>
      <c r="F88">
        <v>100</v>
      </c>
      <c r="G88" t="s">
        <v>188</v>
      </c>
      <c r="H88" s="11">
        <v>0</v>
      </c>
      <c r="I88">
        <v>89.17</v>
      </c>
      <c r="J88" t="s">
        <v>182</v>
      </c>
      <c r="K88">
        <v>2</v>
      </c>
      <c r="L88" t="s">
        <v>196</v>
      </c>
      <c r="M88" s="11">
        <v>800176590</v>
      </c>
      <c r="N88" t="s">
        <v>186</v>
      </c>
      <c r="O88" s="11" t="s">
        <v>526</v>
      </c>
      <c r="Q88" s="11" t="s">
        <v>14</v>
      </c>
      <c r="R88" t="s">
        <v>210</v>
      </c>
      <c r="S88" t="s">
        <v>211</v>
      </c>
      <c r="T88">
        <v>20123</v>
      </c>
      <c r="U88" t="s">
        <v>195</v>
      </c>
      <c r="V88">
        <v>100</v>
      </c>
      <c r="W88" t="s">
        <v>182</v>
      </c>
      <c r="X88">
        <v>2</v>
      </c>
      <c r="Y88">
        <v>-89.17</v>
      </c>
      <c r="Z88">
        <v>1</v>
      </c>
      <c r="AA88">
        <v>95390</v>
      </c>
      <c r="AB88">
        <v>0</v>
      </c>
      <c r="AC88" t="s">
        <v>189</v>
      </c>
      <c r="AD88">
        <v>0</v>
      </c>
      <c r="AE88">
        <v>1</v>
      </c>
      <c r="AF88">
        <v>1</v>
      </c>
      <c r="AI88">
        <v>1</v>
      </c>
      <c r="AJ88">
        <v>1</v>
      </c>
      <c r="AK88">
        <v>0</v>
      </c>
      <c r="AL88" s="33" t="s">
        <v>494</v>
      </c>
      <c r="AO88" t="s">
        <v>189</v>
      </c>
      <c r="AP88">
        <v>17</v>
      </c>
      <c r="AQ88" t="s">
        <v>199</v>
      </c>
      <c r="AR88" t="s">
        <v>14</v>
      </c>
      <c r="AS88" t="s">
        <v>567</v>
      </c>
      <c r="AT88" t="s">
        <v>687</v>
      </c>
      <c r="AV88">
        <v>0</v>
      </c>
      <c r="AW88">
        <v>89.17</v>
      </c>
      <c r="AX88" t="s">
        <v>187</v>
      </c>
    </row>
    <row r="89" spans="1:51" hidden="1" x14ac:dyDescent="0.2">
      <c r="A89" s="14" t="s">
        <v>180</v>
      </c>
      <c r="B89">
        <v>602</v>
      </c>
      <c r="C89">
        <v>0</v>
      </c>
      <c r="D89" s="17" t="s">
        <v>567</v>
      </c>
      <c r="E89" t="s">
        <v>687</v>
      </c>
      <c r="F89">
        <v>100</v>
      </c>
      <c r="G89" t="s">
        <v>181</v>
      </c>
      <c r="H89" s="11">
        <v>89.17</v>
      </c>
      <c r="I89">
        <v>0</v>
      </c>
      <c r="J89" t="s">
        <v>182</v>
      </c>
      <c r="K89">
        <v>2</v>
      </c>
      <c r="L89" t="s">
        <v>196</v>
      </c>
      <c r="M89" s="11">
        <v>800176590</v>
      </c>
      <c r="N89" t="s">
        <v>186</v>
      </c>
      <c r="O89" s="11" t="s">
        <v>526</v>
      </c>
      <c r="Q89" s="11" t="s">
        <v>14</v>
      </c>
      <c r="R89" t="s">
        <v>210</v>
      </c>
      <c r="S89" t="s">
        <v>211</v>
      </c>
      <c r="T89">
        <v>20123</v>
      </c>
      <c r="U89" t="s">
        <v>195</v>
      </c>
      <c r="V89">
        <v>100</v>
      </c>
      <c r="W89" t="s">
        <v>182</v>
      </c>
      <c r="X89">
        <v>2</v>
      </c>
      <c r="Y89">
        <v>89.17</v>
      </c>
      <c r="Z89">
        <v>1</v>
      </c>
      <c r="AA89">
        <v>95949</v>
      </c>
      <c r="AB89">
        <v>0</v>
      </c>
      <c r="AC89" t="s">
        <v>186</v>
      </c>
      <c r="AD89">
        <v>0</v>
      </c>
      <c r="AE89">
        <v>9</v>
      </c>
      <c r="AF89">
        <v>1</v>
      </c>
      <c r="AI89">
        <v>1</v>
      </c>
      <c r="AJ89">
        <v>1</v>
      </c>
      <c r="AK89">
        <v>0</v>
      </c>
      <c r="AL89" s="33" t="s">
        <v>567</v>
      </c>
      <c r="AO89" t="s">
        <v>186</v>
      </c>
      <c r="AP89">
        <v>56</v>
      </c>
      <c r="AQ89" t="s">
        <v>199</v>
      </c>
      <c r="AR89" t="s">
        <v>14</v>
      </c>
      <c r="AS89" t="s">
        <v>567</v>
      </c>
      <c r="AT89" t="s">
        <v>687</v>
      </c>
      <c r="AV89">
        <v>89.17</v>
      </c>
      <c r="AW89">
        <v>0</v>
      </c>
      <c r="AX89" t="s">
        <v>187</v>
      </c>
      <c r="AY89" t="str">
        <f>+MID(D89,4,2)</f>
        <v>10</v>
      </c>
    </row>
    <row r="90" spans="1:51" hidden="1" x14ac:dyDescent="0.2">
      <c r="A90" s="14" t="s">
        <v>180</v>
      </c>
      <c r="B90">
        <v>602</v>
      </c>
      <c r="C90">
        <v>0</v>
      </c>
      <c r="D90" s="17" t="s">
        <v>567</v>
      </c>
      <c r="E90" t="s">
        <v>688</v>
      </c>
      <c r="F90">
        <v>100</v>
      </c>
      <c r="G90" t="s">
        <v>188</v>
      </c>
      <c r="H90" s="11">
        <v>0</v>
      </c>
      <c r="I90">
        <v>127.41</v>
      </c>
      <c r="J90" t="s">
        <v>182</v>
      </c>
      <c r="K90">
        <v>2</v>
      </c>
      <c r="L90" t="s">
        <v>196</v>
      </c>
      <c r="M90" s="11">
        <v>800176721</v>
      </c>
      <c r="N90" t="s">
        <v>186</v>
      </c>
      <c r="O90" s="11" t="s">
        <v>526</v>
      </c>
      <c r="Q90" s="11" t="s">
        <v>14</v>
      </c>
      <c r="R90" t="s">
        <v>210</v>
      </c>
      <c r="S90" t="s">
        <v>211</v>
      </c>
      <c r="T90">
        <v>20123</v>
      </c>
      <c r="U90" t="s">
        <v>195</v>
      </c>
      <c r="V90">
        <v>100</v>
      </c>
      <c r="W90" t="s">
        <v>182</v>
      </c>
      <c r="X90">
        <v>2</v>
      </c>
      <c r="Y90">
        <v>-127.41</v>
      </c>
      <c r="Z90">
        <v>1</v>
      </c>
      <c r="AA90">
        <v>95387</v>
      </c>
      <c r="AB90">
        <v>0</v>
      </c>
      <c r="AC90" t="s">
        <v>189</v>
      </c>
      <c r="AD90">
        <v>0</v>
      </c>
      <c r="AE90">
        <v>1</v>
      </c>
      <c r="AF90">
        <v>1</v>
      </c>
      <c r="AI90">
        <v>1</v>
      </c>
      <c r="AJ90">
        <v>1</v>
      </c>
      <c r="AK90">
        <v>0</v>
      </c>
      <c r="AL90" s="33" t="s">
        <v>494</v>
      </c>
      <c r="AO90" t="s">
        <v>189</v>
      </c>
      <c r="AP90">
        <v>17</v>
      </c>
      <c r="AQ90" t="s">
        <v>199</v>
      </c>
      <c r="AR90" t="s">
        <v>14</v>
      </c>
      <c r="AS90" t="s">
        <v>567</v>
      </c>
      <c r="AT90" t="s">
        <v>688</v>
      </c>
      <c r="AV90">
        <v>0</v>
      </c>
      <c r="AW90">
        <v>127.41</v>
      </c>
      <c r="AX90" t="s">
        <v>187</v>
      </c>
    </row>
    <row r="91" spans="1:51" hidden="1" x14ac:dyDescent="0.2">
      <c r="A91" s="14" t="s">
        <v>180</v>
      </c>
      <c r="B91">
        <v>602</v>
      </c>
      <c r="C91">
        <v>0</v>
      </c>
      <c r="D91" s="17" t="s">
        <v>567</v>
      </c>
      <c r="E91" t="s">
        <v>688</v>
      </c>
      <c r="F91">
        <v>100</v>
      </c>
      <c r="G91" t="s">
        <v>181</v>
      </c>
      <c r="H91" s="11">
        <v>127.41</v>
      </c>
      <c r="I91">
        <v>0</v>
      </c>
      <c r="J91" t="s">
        <v>182</v>
      </c>
      <c r="K91">
        <v>2</v>
      </c>
      <c r="L91" t="s">
        <v>196</v>
      </c>
      <c r="M91" s="11">
        <v>800176721</v>
      </c>
      <c r="N91" t="s">
        <v>186</v>
      </c>
      <c r="O91" s="11" t="s">
        <v>526</v>
      </c>
      <c r="Q91" s="11" t="s">
        <v>14</v>
      </c>
      <c r="R91" t="s">
        <v>210</v>
      </c>
      <c r="S91" t="s">
        <v>211</v>
      </c>
      <c r="T91">
        <v>20123</v>
      </c>
      <c r="U91" t="s">
        <v>195</v>
      </c>
      <c r="V91">
        <v>100</v>
      </c>
      <c r="W91" t="s">
        <v>182</v>
      </c>
      <c r="X91">
        <v>2</v>
      </c>
      <c r="Y91">
        <v>127.41</v>
      </c>
      <c r="Z91">
        <v>1</v>
      </c>
      <c r="AA91">
        <v>95949</v>
      </c>
      <c r="AB91">
        <v>0</v>
      </c>
      <c r="AC91" t="s">
        <v>186</v>
      </c>
      <c r="AD91">
        <v>0</v>
      </c>
      <c r="AE91">
        <v>7</v>
      </c>
      <c r="AF91">
        <v>1</v>
      </c>
      <c r="AI91">
        <v>1</v>
      </c>
      <c r="AJ91">
        <v>1</v>
      </c>
      <c r="AK91">
        <v>0</v>
      </c>
      <c r="AL91" s="33" t="s">
        <v>567</v>
      </c>
      <c r="AO91" t="s">
        <v>186</v>
      </c>
      <c r="AP91">
        <v>56</v>
      </c>
      <c r="AQ91" t="s">
        <v>199</v>
      </c>
      <c r="AR91" t="s">
        <v>14</v>
      </c>
      <c r="AS91" t="s">
        <v>567</v>
      </c>
      <c r="AT91" t="s">
        <v>688</v>
      </c>
      <c r="AV91">
        <v>127.41</v>
      </c>
      <c r="AW91">
        <v>0</v>
      </c>
      <c r="AX91" t="s">
        <v>187</v>
      </c>
      <c r="AY91" t="str">
        <f>+MID(D91,4,2)</f>
        <v>10</v>
      </c>
    </row>
    <row r="92" spans="1:51" hidden="1" x14ac:dyDescent="0.2">
      <c r="A92" s="14" t="s">
        <v>180</v>
      </c>
      <c r="B92">
        <v>602</v>
      </c>
      <c r="C92">
        <v>0</v>
      </c>
      <c r="D92" s="17" t="s">
        <v>675</v>
      </c>
      <c r="E92" t="s">
        <v>689</v>
      </c>
      <c r="F92">
        <v>100</v>
      </c>
      <c r="G92" t="s">
        <v>188</v>
      </c>
      <c r="H92" s="11">
        <v>0</v>
      </c>
      <c r="I92">
        <v>58.73</v>
      </c>
      <c r="J92" t="s">
        <v>182</v>
      </c>
      <c r="K92">
        <v>2</v>
      </c>
      <c r="L92" t="s">
        <v>196</v>
      </c>
      <c r="M92" s="11">
        <v>800195486</v>
      </c>
      <c r="N92" t="s">
        <v>186</v>
      </c>
      <c r="O92" s="11" t="s">
        <v>567</v>
      </c>
      <c r="Q92" s="11" t="s">
        <v>14</v>
      </c>
      <c r="R92" t="s">
        <v>210</v>
      </c>
      <c r="S92" t="s">
        <v>211</v>
      </c>
      <c r="T92">
        <v>20123</v>
      </c>
      <c r="U92" t="s">
        <v>195</v>
      </c>
      <c r="V92">
        <v>100</v>
      </c>
      <c r="W92" t="s">
        <v>182</v>
      </c>
      <c r="X92">
        <v>2</v>
      </c>
      <c r="Y92">
        <v>-58.73</v>
      </c>
      <c r="Z92">
        <v>1</v>
      </c>
      <c r="AA92">
        <v>96272</v>
      </c>
      <c r="AB92">
        <v>0</v>
      </c>
      <c r="AC92" t="s">
        <v>189</v>
      </c>
      <c r="AD92">
        <v>0</v>
      </c>
      <c r="AE92">
        <v>1</v>
      </c>
      <c r="AF92">
        <v>1</v>
      </c>
      <c r="AI92">
        <v>1</v>
      </c>
      <c r="AJ92">
        <v>1</v>
      </c>
      <c r="AK92">
        <v>0</v>
      </c>
      <c r="AL92" s="33" t="s">
        <v>690</v>
      </c>
      <c r="AO92" t="s">
        <v>189</v>
      </c>
      <c r="AP92">
        <v>17</v>
      </c>
      <c r="AQ92" t="s">
        <v>199</v>
      </c>
      <c r="AR92" t="s">
        <v>14</v>
      </c>
      <c r="AS92" t="s">
        <v>675</v>
      </c>
      <c r="AT92" t="s">
        <v>689</v>
      </c>
      <c r="AV92">
        <v>0</v>
      </c>
      <c r="AW92">
        <v>58.73</v>
      </c>
      <c r="AX92" t="s">
        <v>187</v>
      </c>
    </row>
    <row r="93" spans="1:51" hidden="1" x14ac:dyDescent="0.2">
      <c r="A93" s="14" t="s">
        <v>180</v>
      </c>
      <c r="B93">
        <v>602</v>
      </c>
      <c r="C93">
        <v>0</v>
      </c>
      <c r="D93" s="17" t="s">
        <v>675</v>
      </c>
      <c r="E93" t="s">
        <v>689</v>
      </c>
      <c r="F93">
        <v>100</v>
      </c>
      <c r="G93" t="s">
        <v>181</v>
      </c>
      <c r="H93" s="11">
        <v>58.73</v>
      </c>
      <c r="I93">
        <v>0</v>
      </c>
      <c r="J93" t="s">
        <v>182</v>
      </c>
      <c r="K93">
        <v>2</v>
      </c>
      <c r="L93" t="s">
        <v>196</v>
      </c>
      <c r="M93" s="11">
        <v>800195486</v>
      </c>
      <c r="N93" t="s">
        <v>186</v>
      </c>
      <c r="O93" s="11" t="s">
        <v>567</v>
      </c>
      <c r="Q93" s="11" t="s">
        <v>14</v>
      </c>
      <c r="R93" t="s">
        <v>210</v>
      </c>
      <c r="S93" t="s">
        <v>211</v>
      </c>
      <c r="T93">
        <v>20123</v>
      </c>
      <c r="U93" t="s">
        <v>195</v>
      </c>
      <c r="V93">
        <v>100</v>
      </c>
      <c r="W93" t="s">
        <v>182</v>
      </c>
      <c r="X93">
        <v>2</v>
      </c>
      <c r="Y93">
        <v>58.73</v>
      </c>
      <c r="Z93">
        <v>1</v>
      </c>
      <c r="AA93">
        <v>96868</v>
      </c>
      <c r="AB93">
        <v>0</v>
      </c>
      <c r="AC93" t="s">
        <v>186</v>
      </c>
      <c r="AD93">
        <v>0</v>
      </c>
      <c r="AE93">
        <v>6</v>
      </c>
      <c r="AF93">
        <v>1</v>
      </c>
      <c r="AI93">
        <v>1</v>
      </c>
      <c r="AJ93">
        <v>1</v>
      </c>
      <c r="AK93">
        <v>0</v>
      </c>
      <c r="AL93" s="33" t="s">
        <v>666</v>
      </c>
      <c r="AO93" t="s">
        <v>186</v>
      </c>
      <c r="AP93">
        <v>56</v>
      </c>
      <c r="AQ93" t="s">
        <v>199</v>
      </c>
      <c r="AR93" t="s">
        <v>14</v>
      </c>
      <c r="AS93" t="s">
        <v>675</v>
      </c>
      <c r="AT93" t="s">
        <v>689</v>
      </c>
      <c r="AV93">
        <v>58.73</v>
      </c>
      <c r="AW93">
        <v>0</v>
      </c>
      <c r="AX93" t="s">
        <v>187</v>
      </c>
      <c r="AY93" t="str">
        <f>+MID(D93,4,2)</f>
        <v>11</v>
      </c>
    </row>
    <row r="94" spans="1:51" hidden="1" x14ac:dyDescent="0.2">
      <c r="A94" s="14" t="s">
        <v>180</v>
      </c>
      <c r="B94">
        <v>602</v>
      </c>
      <c r="C94">
        <v>0</v>
      </c>
      <c r="D94" s="17" t="s">
        <v>675</v>
      </c>
      <c r="E94" t="s">
        <v>691</v>
      </c>
      <c r="F94">
        <v>100</v>
      </c>
      <c r="G94" t="s">
        <v>188</v>
      </c>
      <c r="H94" s="11">
        <v>0</v>
      </c>
      <c r="I94">
        <v>63.7</v>
      </c>
      <c r="J94" t="s">
        <v>182</v>
      </c>
      <c r="K94">
        <v>2</v>
      </c>
      <c r="L94" t="s">
        <v>196</v>
      </c>
      <c r="M94" s="11">
        <v>800195717</v>
      </c>
      <c r="N94" t="s">
        <v>186</v>
      </c>
      <c r="O94" s="11" t="s">
        <v>567</v>
      </c>
      <c r="Q94" s="11" t="s">
        <v>14</v>
      </c>
      <c r="R94" t="s">
        <v>210</v>
      </c>
      <c r="S94" t="s">
        <v>211</v>
      </c>
      <c r="T94">
        <v>20123</v>
      </c>
      <c r="U94" t="s">
        <v>195</v>
      </c>
      <c r="V94">
        <v>100</v>
      </c>
      <c r="W94" t="s">
        <v>182</v>
      </c>
      <c r="X94">
        <v>2</v>
      </c>
      <c r="Y94">
        <v>-63.7</v>
      </c>
      <c r="Z94">
        <v>1</v>
      </c>
      <c r="AA94">
        <v>96273</v>
      </c>
      <c r="AB94">
        <v>0</v>
      </c>
      <c r="AC94" t="s">
        <v>189</v>
      </c>
      <c r="AD94">
        <v>0</v>
      </c>
      <c r="AE94">
        <v>1</v>
      </c>
      <c r="AF94">
        <v>1</v>
      </c>
      <c r="AI94">
        <v>1</v>
      </c>
      <c r="AJ94">
        <v>1</v>
      </c>
      <c r="AK94">
        <v>0</v>
      </c>
      <c r="AL94" s="33" t="s">
        <v>690</v>
      </c>
      <c r="AO94" t="s">
        <v>189</v>
      </c>
      <c r="AP94">
        <v>17</v>
      </c>
      <c r="AQ94" t="s">
        <v>199</v>
      </c>
      <c r="AR94" t="s">
        <v>14</v>
      </c>
      <c r="AS94" t="s">
        <v>675</v>
      </c>
      <c r="AT94" t="s">
        <v>691</v>
      </c>
      <c r="AV94">
        <v>0</v>
      </c>
      <c r="AW94">
        <v>63.7</v>
      </c>
      <c r="AX94" t="s">
        <v>187</v>
      </c>
    </row>
    <row r="95" spans="1:51" hidden="1" x14ac:dyDescent="0.2">
      <c r="A95" s="14" t="s">
        <v>180</v>
      </c>
      <c r="B95">
        <v>602</v>
      </c>
      <c r="C95">
        <v>0</v>
      </c>
      <c r="D95" s="17" t="s">
        <v>675</v>
      </c>
      <c r="E95" t="s">
        <v>691</v>
      </c>
      <c r="F95">
        <v>100</v>
      </c>
      <c r="G95" t="s">
        <v>181</v>
      </c>
      <c r="H95" s="11">
        <v>63.7</v>
      </c>
      <c r="I95">
        <v>0</v>
      </c>
      <c r="J95" t="s">
        <v>182</v>
      </c>
      <c r="K95">
        <v>2</v>
      </c>
      <c r="L95" t="s">
        <v>196</v>
      </c>
      <c r="M95" s="11">
        <v>800195717</v>
      </c>
      <c r="N95" t="s">
        <v>186</v>
      </c>
      <c r="O95" s="11" t="s">
        <v>567</v>
      </c>
      <c r="Q95" s="11" t="s">
        <v>14</v>
      </c>
      <c r="R95" t="s">
        <v>210</v>
      </c>
      <c r="S95" t="s">
        <v>211</v>
      </c>
      <c r="T95">
        <v>20123</v>
      </c>
      <c r="U95" t="s">
        <v>195</v>
      </c>
      <c r="V95">
        <v>100</v>
      </c>
      <c r="W95" t="s">
        <v>182</v>
      </c>
      <c r="X95">
        <v>2</v>
      </c>
      <c r="Y95">
        <v>63.7</v>
      </c>
      <c r="Z95">
        <v>1</v>
      </c>
      <c r="AA95">
        <v>97161</v>
      </c>
      <c r="AB95">
        <v>0</v>
      </c>
      <c r="AC95" t="s">
        <v>186</v>
      </c>
      <c r="AD95">
        <v>0</v>
      </c>
      <c r="AE95">
        <v>6</v>
      </c>
      <c r="AF95">
        <v>1</v>
      </c>
      <c r="AI95">
        <v>1</v>
      </c>
      <c r="AJ95">
        <v>1</v>
      </c>
      <c r="AK95">
        <v>0</v>
      </c>
      <c r="AL95" s="33" t="s">
        <v>666</v>
      </c>
      <c r="AO95" t="s">
        <v>186</v>
      </c>
      <c r="AP95">
        <v>56</v>
      </c>
      <c r="AQ95" t="s">
        <v>199</v>
      </c>
      <c r="AR95" t="s">
        <v>14</v>
      </c>
      <c r="AS95" t="s">
        <v>675</v>
      </c>
      <c r="AT95" t="s">
        <v>691</v>
      </c>
      <c r="AV95">
        <v>63.7</v>
      </c>
      <c r="AW95">
        <v>0</v>
      </c>
      <c r="AX95" t="s">
        <v>187</v>
      </c>
      <c r="AY95" t="str">
        <f>+MID(D95,4,2)</f>
        <v>11</v>
      </c>
    </row>
    <row r="96" spans="1:51" hidden="1" x14ac:dyDescent="0.2">
      <c r="A96" s="14" t="s">
        <v>180</v>
      </c>
      <c r="B96">
        <v>602</v>
      </c>
      <c r="C96">
        <v>0</v>
      </c>
      <c r="D96" s="17" t="s">
        <v>675</v>
      </c>
      <c r="E96" t="s">
        <v>692</v>
      </c>
      <c r="F96">
        <v>100</v>
      </c>
      <c r="G96" t="s">
        <v>188</v>
      </c>
      <c r="H96" s="11">
        <v>0</v>
      </c>
      <c r="I96">
        <v>134.56</v>
      </c>
      <c r="J96" t="s">
        <v>182</v>
      </c>
      <c r="K96">
        <v>2</v>
      </c>
      <c r="L96" t="s">
        <v>196</v>
      </c>
      <c r="M96" s="11">
        <v>800195763</v>
      </c>
      <c r="N96" t="s">
        <v>186</v>
      </c>
      <c r="O96" s="11" t="s">
        <v>567</v>
      </c>
      <c r="Q96" s="11" t="s">
        <v>14</v>
      </c>
      <c r="R96" t="s">
        <v>210</v>
      </c>
      <c r="S96" t="s">
        <v>211</v>
      </c>
      <c r="T96">
        <v>20123</v>
      </c>
      <c r="U96" t="s">
        <v>195</v>
      </c>
      <c r="V96">
        <v>100</v>
      </c>
      <c r="W96" t="s">
        <v>182</v>
      </c>
      <c r="X96">
        <v>2</v>
      </c>
      <c r="Y96">
        <v>-134.56</v>
      </c>
      <c r="Z96">
        <v>1</v>
      </c>
      <c r="AA96">
        <v>95990</v>
      </c>
      <c r="AB96">
        <v>0</v>
      </c>
      <c r="AC96" t="s">
        <v>189</v>
      </c>
      <c r="AD96">
        <v>0</v>
      </c>
      <c r="AE96">
        <v>1</v>
      </c>
      <c r="AF96">
        <v>1</v>
      </c>
      <c r="AI96">
        <v>1</v>
      </c>
      <c r="AJ96">
        <v>1</v>
      </c>
      <c r="AK96">
        <v>0</v>
      </c>
      <c r="AL96" s="33" t="s">
        <v>572</v>
      </c>
      <c r="AO96" t="s">
        <v>189</v>
      </c>
      <c r="AP96">
        <v>17</v>
      </c>
      <c r="AQ96" t="s">
        <v>199</v>
      </c>
      <c r="AR96" t="s">
        <v>14</v>
      </c>
      <c r="AS96" t="s">
        <v>675</v>
      </c>
      <c r="AT96" t="s">
        <v>692</v>
      </c>
      <c r="AV96">
        <v>0</v>
      </c>
      <c r="AW96">
        <v>134.56</v>
      </c>
      <c r="AX96" t="s">
        <v>187</v>
      </c>
    </row>
    <row r="97" spans="1:51" hidden="1" x14ac:dyDescent="0.2">
      <c r="A97" s="14" t="s">
        <v>180</v>
      </c>
      <c r="B97">
        <v>602</v>
      </c>
      <c r="C97">
        <v>0</v>
      </c>
      <c r="D97" s="17" t="s">
        <v>675</v>
      </c>
      <c r="E97" t="s">
        <v>692</v>
      </c>
      <c r="F97">
        <v>100</v>
      </c>
      <c r="G97" t="s">
        <v>181</v>
      </c>
      <c r="H97" s="11">
        <v>134.56</v>
      </c>
      <c r="I97">
        <v>0</v>
      </c>
      <c r="J97" t="s">
        <v>182</v>
      </c>
      <c r="K97">
        <v>2</v>
      </c>
      <c r="L97" t="s">
        <v>196</v>
      </c>
      <c r="M97" s="11">
        <v>800195763</v>
      </c>
      <c r="N97" t="s">
        <v>186</v>
      </c>
      <c r="O97" s="11" t="s">
        <v>567</v>
      </c>
      <c r="Q97" s="11" t="s">
        <v>14</v>
      </c>
      <c r="R97" t="s">
        <v>210</v>
      </c>
      <c r="S97" t="s">
        <v>211</v>
      </c>
      <c r="T97">
        <v>20123</v>
      </c>
      <c r="U97" t="s">
        <v>195</v>
      </c>
      <c r="V97">
        <v>100</v>
      </c>
      <c r="W97" t="s">
        <v>182</v>
      </c>
      <c r="X97">
        <v>2</v>
      </c>
      <c r="Y97">
        <v>134.56</v>
      </c>
      <c r="Z97">
        <v>1</v>
      </c>
      <c r="AA97">
        <v>96868</v>
      </c>
      <c r="AB97">
        <v>0</v>
      </c>
      <c r="AC97" t="s">
        <v>186</v>
      </c>
      <c r="AD97">
        <v>0</v>
      </c>
      <c r="AE97">
        <v>7</v>
      </c>
      <c r="AF97">
        <v>1</v>
      </c>
      <c r="AI97">
        <v>1</v>
      </c>
      <c r="AJ97">
        <v>1</v>
      </c>
      <c r="AK97">
        <v>0</v>
      </c>
      <c r="AL97" s="33" t="s">
        <v>666</v>
      </c>
      <c r="AO97" t="s">
        <v>186</v>
      </c>
      <c r="AP97">
        <v>56</v>
      </c>
      <c r="AQ97" t="s">
        <v>199</v>
      </c>
      <c r="AR97" t="s">
        <v>14</v>
      </c>
      <c r="AS97" t="s">
        <v>675</v>
      </c>
      <c r="AT97" t="s">
        <v>692</v>
      </c>
      <c r="AV97">
        <v>134.56</v>
      </c>
      <c r="AW97">
        <v>0</v>
      </c>
      <c r="AX97" t="s">
        <v>187</v>
      </c>
      <c r="AY97" t="str">
        <f>+MID(D97,4,2)</f>
        <v>11</v>
      </c>
    </row>
    <row r="98" spans="1:51" hidden="1" x14ac:dyDescent="0.2">
      <c r="A98" s="14" t="s">
        <v>180</v>
      </c>
      <c r="B98">
        <v>602</v>
      </c>
      <c r="C98">
        <v>0</v>
      </c>
      <c r="D98" s="17" t="s">
        <v>675</v>
      </c>
      <c r="E98" t="s">
        <v>693</v>
      </c>
      <c r="F98">
        <v>100</v>
      </c>
      <c r="G98" t="s">
        <v>188</v>
      </c>
      <c r="H98" s="11">
        <v>0</v>
      </c>
      <c r="I98">
        <v>158.94999999999999</v>
      </c>
      <c r="J98" t="s">
        <v>182</v>
      </c>
      <c r="K98">
        <v>2</v>
      </c>
      <c r="L98" t="s">
        <v>196</v>
      </c>
      <c r="M98" s="11">
        <v>800195823</v>
      </c>
      <c r="N98" t="s">
        <v>186</v>
      </c>
      <c r="O98" s="11" t="s">
        <v>567</v>
      </c>
      <c r="Q98" s="11" t="s">
        <v>14</v>
      </c>
      <c r="R98" t="s">
        <v>210</v>
      </c>
      <c r="S98" t="s">
        <v>211</v>
      </c>
      <c r="T98">
        <v>20123</v>
      </c>
      <c r="U98" t="s">
        <v>195</v>
      </c>
      <c r="V98">
        <v>100</v>
      </c>
      <c r="W98" t="s">
        <v>182</v>
      </c>
      <c r="X98">
        <v>2</v>
      </c>
      <c r="Y98">
        <v>-158.94999999999999</v>
      </c>
      <c r="Z98">
        <v>1</v>
      </c>
      <c r="AA98">
        <v>95991</v>
      </c>
      <c r="AB98">
        <v>0</v>
      </c>
      <c r="AC98" t="s">
        <v>189</v>
      </c>
      <c r="AD98">
        <v>0</v>
      </c>
      <c r="AE98">
        <v>1</v>
      </c>
      <c r="AF98">
        <v>1</v>
      </c>
      <c r="AI98">
        <v>1</v>
      </c>
      <c r="AJ98">
        <v>1</v>
      </c>
      <c r="AK98">
        <v>0</v>
      </c>
      <c r="AL98" s="33" t="s">
        <v>572</v>
      </c>
      <c r="AO98" t="s">
        <v>189</v>
      </c>
      <c r="AP98">
        <v>17</v>
      </c>
      <c r="AQ98" t="s">
        <v>199</v>
      </c>
      <c r="AR98" t="s">
        <v>14</v>
      </c>
      <c r="AS98" t="s">
        <v>675</v>
      </c>
      <c r="AT98" t="s">
        <v>693</v>
      </c>
      <c r="AV98">
        <v>0</v>
      </c>
      <c r="AW98">
        <v>158.94999999999999</v>
      </c>
      <c r="AX98" t="s">
        <v>187</v>
      </c>
    </row>
    <row r="99" spans="1:51" hidden="1" x14ac:dyDescent="0.2">
      <c r="A99" s="14" t="s">
        <v>180</v>
      </c>
      <c r="B99">
        <v>602</v>
      </c>
      <c r="C99">
        <v>0</v>
      </c>
      <c r="D99" s="17" t="s">
        <v>675</v>
      </c>
      <c r="E99" t="s">
        <v>693</v>
      </c>
      <c r="F99">
        <v>100</v>
      </c>
      <c r="G99" t="s">
        <v>181</v>
      </c>
      <c r="H99" s="11">
        <v>158.94999999999999</v>
      </c>
      <c r="I99">
        <v>0</v>
      </c>
      <c r="J99" t="s">
        <v>182</v>
      </c>
      <c r="K99">
        <v>2</v>
      </c>
      <c r="L99" t="s">
        <v>196</v>
      </c>
      <c r="M99" s="11">
        <v>800195823</v>
      </c>
      <c r="N99" t="s">
        <v>186</v>
      </c>
      <c r="O99" s="11" t="s">
        <v>567</v>
      </c>
      <c r="Q99" s="11" t="s">
        <v>14</v>
      </c>
      <c r="R99" t="s">
        <v>210</v>
      </c>
      <c r="S99" t="s">
        <v>211</v>
      </c>
      <c r="T99">
        <v>20123</v>
      </c>
      <c r="U99" t="s">
        <v>195</v>
      </c>
      <c r="V99">
        <v>100</v>
      </c>
      <c r="W99" t="s">
        <v>182</v>
      </c>
      <c r="X99">
        <v>2</v>
      </c>
      <c r="Y99">
        <v>158.94999999999999</v>
      </c>
      <c r="Z99">
        <v>1</v>
      </c>
      <c r="AA99">
        <v>96868</v>
      </c>
      <c r="AB99">
        <v>0</v>
      </c>
      <c r="AC99" t="s">
        <v>186</v>
      </c>
      <c r="AD99">
        <v>0</v>
      </c>
      <c r="AE99">
        <v>12</v>
      </c>
      <c r="AF99">
        <v>1</v>
      </c>
      <c r="AI99">
        <v>1</v>
      </c>
      <c r="AJ99">
        <v>1</v>
      </c>
      <c r="AK99">
        <v>0</v>
      </c>
      <c r="AL99" s="33" t="s">
        <v>666</v>
      </c>
      <c r="AO99" t="s">
        <v>186</v>
      </c>
      <c r="AP99">
        <v>56</v>
      </c>
      <c r="AQ99" t="s">
        <v>199</v>
      </c>
      <c r="AR99" t="s">
        <v>14</v>
      </c>
      <c r="AS99" t="s">
        <v>675</v>
      </c>
      <c r="AT99" t="s">
        <v>693</v>
      </c>
      <c r="AV99">
        <v>158.94999999999999</v>
      </c>
      <c r="AW99">
        <v>0</v>
      </c>
      <c r="AX99" t="s">
        <v>187</v>
      </c>
      <c r="AY99" t="str">
        <f>+MID(D99,4,2)</f>
        <v>11</v>
      </c>
    </row>
    <row r="100" spans="1:51" hidden="1" x14ac:dyDescent="0.2">
      <c r="A100" s="14" t="s">
        <v>180</v>
      </c>
      <c r="B100">
        <v>602</v>
      </c>
      <c r="C100">
        <v>0</v>
      </c>
      <c r="D100" s="17" t="s">
        <v>675</v>
      </c>
      <c r="E100" t="s">
        <v>694</v>
      </c>
      <c r="F100">
        <v>100</v>
      </c>
      <c r="G100" t="s">
        <v>188</v>
      </c>
      <c r="H100" s="11">
        <v>0</v>
      </c>
      <c r="I100">
        <v>99.17</v>
      </c>
      <c r="J100" t="s">
        <v>182</v>
      </c>
      <c r="K100">
        <v>2</v>
      </c>
      <c r="L100" t="s">
        <v>196</v>
      </c>
      <c r="M100" s="11">
        <v>800195900</v>
      </c>
      <c r="N100" t="s">
        <v>186</v>
      </c>
      <c r="O100" s="11" t="s">
        <v>567</v>
      </c>
      <c r="Q100" s="11" t="s">
        <v>14</v>
      </c>
      <c r="R100" t="s">
        <v>210</v>
      </c>
      <c r="S100" t="s">
        <v>211</v>
      </c>
      <c r="T100">
        <v>20123</v>
      </c>
      <c r="U100" t="s">
        <v>195</v>
      </c>
      <c r="V100">
        <v>100</v>
      </c>
      <c r="W100" t="s">
        <v>182</v>
      </c>
      <c r="X100">
        <v>2</v>
      </c>
      <c r="Y100">
        <v>-99.17</v>
      </c>
      <c r="Z100">
        <v>1</v>
      </c>
      <c r="AA100">
        <v>96274</v>
      </c>
      <c r="AB100">
        <v>0</v>
      </c>
      <c r="AC100" t="s">
        <v>189</v>
      </c>
      <c r="AD100">
        <v>0</v>
      </c>
      <c r="AE100">
        <v>1</v>
      </c>
      <c r="AF100">
        <v>1</v>
      </c>
      <c r="AI100">
        <v>1</v>
      </c>
      <c r="AJ100">
        <v>1</v>
      </c>
      <c r="AK100">
        <v>0</v>
      </c>
      <c r="AL100" s="33" t="s">
        <v>690</v>
      </c>
      <c r="AO100" t="s">
        <v>189</v>
      </c>
      <c r="AP100">
        <v>17</v>
      </c>
      <c r="AQ100" t="s">
        <v>199</v>
      </c>
      <c r="AR100" t="s">
        <v>14</v>
      </c>
      <c r="AS100" t="s">
        <v>675</v>
      </c>
      <c r="AT100" t="s">
        <v>694</v>
      </c>
      <c r="AV100">
        <v>0</v>
      </c>
      <c r="AW100">
        <v>99.17</v>
      </c>
      <c r="AX100" t="s">
        <v>187</v>
      </c>
    </row>
    <row r="101" spans="1:51" hidden="1" x14ac:dyDescent="0.2">
      <c r="A101" s="14" t="s">
        <v>180</v>
      </c>
      <c r="B101">
        <v>602</v>
      </c>
      <c r="C101">
        <v>0</v>
      </c>
      <c r="D101" s="17" t="s">
        <v>675</v>
      </c>
      <c r="E101" t="s">
        <v>694</v>
      </c>
      <c r="F101">
        <v>100</v>
      </c>
      <c r="G101" t="s">
        <v>181</v>
      </c>
      <c r="H101" s="11">
        <v>99.17</v>
      </c>
      <c r="I101">
        <v>0</v>
      </c>
      <c r="J101" t="s">
        <v>182</v>
      </c>
      <c r="K101">
        <v>2</v>
      </c>
      <c r="L101" t="s">
        <v>196</v>
      </c>
      <c r="M101" s="11">
        <v>800195900</v>
      </c>
      <c r="N101" t="s">
        <v>186</v>
      </c>
      <c r="O101" s="11" t="s">
        <v>567</v>
      </c>
      <c r="Q101" s="11" t="s">
        <v>14</v>
      </c>
      <c r="R101" t="s">
        <v>210</v>
      </c>
      <c r="S101" t="s">
        <v>211</v>
      </c>
      <c r="T101">
        <v>20123</v>
      </c>
      <c r="U101" t="s">
        <v>195</v>
      </c>
      <c r="V101">
        <v>100</v>
      </c>
      <c r="W101" t="s">
        <v>182</v>
      </c>
      <c r="X101">
        <v>2</v>
      </c>
      <c r="Y101">
        <v>99.17</v>
      </c>
      <c r="Z101">
        <v>1</v>
      </c>
      <c r="AA101">
        <v>96868</v>
      </c>
      <c r="AB101">
        <v>0</v>
      </c>
      <c r="AC101" t="s">
        <v>186</v>
      </c>
      <c r="AD101">
        <v>0</v>
      </c>
      <c r="AE101">
        <v>11</v>
      </c>
      <c r="AF101">
        <v>1</v>
      </c>
      <c r="AI101">
        <v>1</v>
      </c>
      <c r="AJ101">
        <v>1</v>
      </c>
      <c r="AK101">
        <v>0</v>
      </c>
      <c r="AL101" s="33" t="s">
        <v>666</v>
      </c>
      <c r="AO101" t="s">
        <v>186</v>
      </c>
      <c r="AP101">
        <v>56</v>
      </c>
      <c r="AQ101" t="s">
        <v>199</v>
      </c>
      <c r="AR101" t="s">
        <v>14</v>
      </c>
      <c r="AS101" t="s">
        <v>675</v>
      </c>
      <c r="AT101" t="s">
        <v>694</v>
      </c>
      <c r="AV101">
        <v>99.17</v>
      </c>
      <c r="AW101">
        <v>0</v>
      </c>
      <c r="AX101" t="s">
        <v>187</v>
      </c>
      <c r="AY101" t="str">
        <f>+MID(D101,4,2)</f>
        <v>11</v>
      </c>
    </row>
    <row r="102" spans="1:51" hidden="1" x14ac:dyDescent="0.2">
      <c r="A102" s="14" t="s">
        <v>180</v>
      </c>
      <c r="B102">
        <v>602</v>
      </c>
      <c r="C102">
        <v>0</v>
      </c>
      <c r="D102" s="17" t="s">
        <v>675</v>
      </c>
      <c r="E102" t="s">
        <v>695</v>
      </c>
      <c r="F102">
        <v>100</v>
      </c>
      <c r="G102" t="s">
        <v>188</v>
      </c>
      <c r="H102" s="11">
        <v>0</v>
      </c>
      <c r="I102">
        <v>59.96</v>
      </c>
      <c r="J102" t="s">
        <v>182</v>
      </c>
      <c r="K102">
        <v>2</v>
      </c>
      <c r="L102" t="s">
        <v>196</v>
      </c>
      <c r="M102" s="11">
        <v>800195903</v>
      </c>
      <c r="N102" t="s">
        <v>186</v>
      </c>
      <c r="O102" s="11" t="s">
        <v>567</v>
      </c>
      <c r="Q102" s="11" t="s">
        <v>14</v>
      </c>
      <c r="R102" t="s">
        <v>210</v>
      </c>
      <c r="S102" t="s">
        <v>211</v>
      </c>
      <c r="T102">
        <v>20123</v>
      </c>
      <c r="U102" t="s">
        <v>195</v>
      </c>
      <c r="V102">
        <v>100</v>
      </c>
      <c r="W102" t="s">
        <v>182</v>
      </c>
      <c r="X102">
        <v>2</v>
      </c>
      <c r="Y102">
        <v>-59.96</v>
      </c>
      <c r="Z102">
        <v>1</v>
      </c>
      <c r="AA102">
        <v>96275</v>
      </c>
      <c r="AB102">
        <v>0</v>
      </c>
      <c r="AC102" t="s">
        <v>189</v>
      </c>
      <c r="AD102">
        <v>0</v>
      </c>
      <c r="AE102">
        <v>1</v>
      </c>
      <c r="AF102">
        <v>1</v>
      </c>
      <c r="AI102">
        <v>1</v>
      </c>
      <c r="AJ102">
        <v>1</v>
      </c>
      <c r="AK102">
        <v>0</v>
      </c>
      <c r="AL102" s="33" t="s">
        <v>690</v>
      </c>
      <c r="AO102" t="s">
        <v>189</v>
      </c>
      <c r="AP102">
        <v>17</v>
      </c>
      <c r="AQ102" t="s">
        <v>199</v>
      </c>
      <c r="AR102" t="s">
        <v>14</v>
      </c>
      <c r="AS102" t="s">
        <v>675</v>
      </c>
      <c r="AT102" t="s">
        <v>695</v>
      </c>
      <c r="AV102">
        <v>0</v>
      </c>
      <c r="AW102">
        <v>59.96</v>
      </c>
      <c r="AX102" t="s">
        <v>187</v>
      </c>
    </row>
    <row r="103" spans="1:51" hidden="1" x14ac:dyDescent="0.2">
      <c r="A103" s="14" t="s">
        <v>180</v>
      </c>
      <c r="B103">
        <v>602</v>
      </c>
      <c r="C103">
        <v>0</v>
      </c>
      <c r="D103" s="17" t="s">
        <v>675</v>
      </c>
      <c r="E103" t="s">
        <v>695</v>
      </c>
      <c r="F103">
        <v>100</v>
      </c>
      <c r="G103" t="s">
        <v>181</v>
      </c>
      <c r="H103" s="11">
        <v>59.96</v>
      </c>
      <c r="I103">
        <v>0</v>
      </c>
      <c r="J103" t="s">
        <v>182</v>
      </c>
      <c r="K103">
        <v>2</v>
      </c>
      <c r="L103" t="s">
        <v>196</v>
      </c>
      <c r="M103" s="11">
        <v>800195903</v>
      </c>
      <c r="N103" t="s">
        <v>186</v>
      </c>
      <c r="O103" s="11" t="s">
        <v>567</v>
      </c>
      <c r="Q103" s="11" t="s">
        <v>14</v>
      </c>
      <c r="R103" t="s">
        <v>210</v>
      </c>
      <c r="S103" t="s">
        <v>211</v>
      </c>
      <c r="T103">
        <v>20123</v>
      </c>
      <c r="U103" t="s">
        <v>195</v>
      </c>
      <c r="V103">
        <v>100</v>
      </c>
      <c r="W103" t="s">
        <v>182</v>
      </c>
      <c r="X103">
        <v>2</v>
      </c>
      <c r="Y103">
        <v>59.96</v>
      </c>
      <c r="Z103">
        <v>1</v>
      </c>
      <c r="AA103">
        <v>96868</v>
      </c>
      <c r="AB103">
        <v>0</v>
      </c>
      <c r="AC103" t="s">
        <v>186</v>
      </c>
      <c r="AD103">
        <v>0</v>
      </c>
      <c r="AE103">
        <v>13</v>
      </c>
      <c r="AF103">
        <v>1</v>
      </c>
      <c r="AI103">
        <v>1</v>
      </c>
      <c r="AJ103">
        <v>1</v>
      </c>
      <c r="AK103">
        <v>0</v>
      </c>
      <c r="AL103" s="33" t="s">
        <v>666</v>
      </c>
      <c r="AO103" t="s">
        <v>186</v>
      </c>
      <c r="AP103">
        <v>56</v>
      </c>
      <c r="AQ103" t="s">
        <v>199</v>
      </c>
      <c r="AR103" t="s">
        <v>14</v>
      </c>
      <c r="AS103" t="s">
        <v>675</v>
      </c>
      <c r="AT103" t="s">
        <v>695</v>
      </c>
      <c r="AV103">
        <v>59.96</v>
      </c>
      <c r="AW103">
        <v>0</v>
      </c>
      <c r="AX103" t="s">
        <v>187</v>
      </c>
      <c r="AY103" t="str">
        <f>+MID(D103,4,2)</f>
        <v>11</v>
      </c>
    </row>
    <row r="104" spans="1:51" hidden="1" x14ac:dyDescent="0.2">
      <c r="A104" s="14" t="s">
        <v>180</v>
      </c>
      <c r="B104">
        <v>602</v>
      </c>
      <c r="C104">
        <v>0</v>
      </c>
      <c r="D104" s="17" t="s">
        <v>675</v>
      </c>
      <c r="E104" t="s">
        <v>696</v>
      </c>
      <c r="F104">
        <v>100</v>
      </c>
      <c r="G104" t="s">
        <v>188</v>
      </c>
      <c r="H104" s="11">
        <v>0</v>
      </c>
      <c r="I104">
        <v>76.62</v>
      </c>
      <c r="J104" t="s">
        <v>182</v>
      </c>
      <c r="K104">
        <v>2</v>
      </c>
      <c r="L104" t="s">
        <v>196</v>
      </c>
      <c r="M104" s="11">
        <v>800196856</v>
      </c>
      <c r="N104" t="s">
        <v>186</v>
      </c>
      <c r="O104" s="11" t="s">
        <v>567</v>
      </c>
      <c r="Q104" s="11" t="s">
        <v>14</v>
      </c>
      <c r="R104" t="s">
        <v>210</v>
      </c>
      <c r="S104" t="s">
        <v>211</v>
      </c>
      <c r="T104">
        <v>20123</v>
      </c>
      <c r="U104" t="s">
        <v>195</v>
      </c>
      <c r="V104">
        <v>100</v>
      </c>
      <c r="W104" t="s">
        <v>182</v>
      </c>
      <c r="X104">
        <v>2</v>
      </c>
      <c r="Y104">
        <v>-76.62</v>
      </c>
      <c r="Z104">
        <v>1</v>
      </c>
      <c r="AA104">
        <v>96276</v>
      </c>
      <c r="AB104">
        <v>0</v>
      </c>
      <c r="AC104" t="s">
        <v>189</v>
      </c>
      <c r="AD104">
        <v>0</v>
      </c>
      <c r="AE104">
        <v>1</v>
      </c>
      <c r="AF104">
        <v>1</v>
      </c>
      <c r="AI104">
        <v>1</v>
      </c>
      <c r="AJ104">
        <v>1</v>
      </c>
      <c r="AK104">
        <v>0</v>
      </c>
      <c r="AL104" s="33" t="s">
        <v>690</v>
      </c>
      <c r="AO104" t="s">
        <v>189</v>
      </c>
      <c r="AP104">
        <v>17</v>
      </c>
      <c r="AQ104" t="s">
        <v>199</v>
      </c>
      <c r="AR104" t="s">
        <v>14</v>
      </c>
      <c r="AS104" t="s">
        <v>675</v>
      </c>
      <c r="AT104" t="s">
        <v>696</v>
      </c>
      <c r="AV104">
        <v>0</v>
      </c>
      <c r="AW104">
        <v>76.62</v>
      </c>
      <c r="AX104" t="s">
        <v>187</v>
      </c>
    </row>
    <row r="105" spans="1:51" hidden="1" x14ac:dyDescent="0.2">
      <c r="A105" s="14" t="s">
        <v>180</v>
      </c>
      <c r="B105">
        <v>602</v>
      </c>
      <c r="C105">
        <v>0</v>
      </c>
      <c r="D105" s="17" t="s">
        <v>675</v>
      </c>
      <c r="E105" t="s">
        <v>696</v>
      </c>
      <c r="F105">
        <v>100</v>
      </c>
      <c r="G105" t="s">
        <v>181</v>
      </c>
      <c r="H105" s="11">
        <v>76.62</v>
      </c>
      <c r="I105">
        <v>0</v>
      </c>
      <c r="J105" t="s">
        <v>182</v>
      </c>
      <c r="K105">
        <v>2</v>
      </c>
      <c r="L105" t="s">
        <v>196</v>
      </c>
      <c r="M105" s="11">
        <v>800196856</v>
      </c>
      <c r="N105" t="s">
        <v>186</v>
      </c>
      <c r="O105" s="11" t="s">
        <v>567</v>
      </c>
      <c r="Q105" s="11" t="s">
        <v>14</v>
      </c>
      <c r="R105" t="s">
        <v>210</v>
      </c>
      <c r="S105" t="s">
        <v>211</v>
      </c>
      <c r="T105">
        <v>20123</v>
      </c>
      <c r="U105" t="s">
        <v>195</v>
      </c>
      <c r="V105">
        <v>100</v>
      </c>
      <c r="W105" t="s">
        <v>182</v>
      </c>
      <c r="X105">
        <v>2</v>
      </c>
      <c r="Y105">
        <v>76.62</v>
      </c>
      <c r="Z105">
        <v>1</v>
      </c>
      <c r="AA105">
        <v>97160</v>
      </c>
      <c r="AB105">
        <v>0</v>
      </c>
      <c r="AC105" t="s">
        <v>186</v>
      </c>
      <c r="AD105">
        <v>0</v>
      </c>
      <c r="AE105">
        <v>7</v>
      </c>
      <c r="AF105">
        <v>1</v>
      </c>
      <c r="AI105">
        <v>1</v>
      </c>
      <c r="AJ105">
        <v>1</v>
      </c>
      <c r="AK105">
        <v>0</v>
      </c>
      <c r="AL105" s="33" t="s">
        <v>666</v>
      </c>
      <c r="AO105" t="s">
        <v>186</v>
      </c>
      <c r="AP105">
        <v>56</v>
      </c>
      <c r="AQ105" t="s">
        <v>199</v>
      </c>
      <c r="AR105" t="s">
        <v>14</v>
      </c>
      <c r="AS105" t="s">
        <v>675</v>
      </c>
      <c r="AT105" t="s">
        <v>696</v>
      </c>
      <c r="AV105">
        <v>76.62</v>
      </c>
      <c r="AW105">
        <v>0</v>
      </c>
      <c r="AX105" t="s">
        <v>187</v>
      </c>
      <c r="AY105" t="str">
        <f>+MID(D105,4,2)</f>
        <v>11</v>
      </c>
    </row>
    <row r="106" spans="1:51" hidden="1" x14ac:dyDescent="0.2">
      <c r="A106" s="14" t="s">
        <v>180</v>
      </c>
      <c r="B106">
        <v>602</v>
      </c>
      <c r="C106">
        <v>0</v>
      </c>
      <c r="D106" s="17" t="s">
        <v>678</v>
      </c>
      <c r="E106" t="s">
        <v>697</v>
      </c>
      <c r="F106">
        <v>100</v>
      </c>
      <c r="G106" t="s">
        <v>188</v>
      </c>
      <c r="H106" s="11">
        <v>0</v>
      </c>
      <c r="I106">
        <v>148.94999999999999</v>
      </c>
      <c r="J106" t="s">
        <v>182</v>
      </c>
      <c r="K106">
        <v>2</v>
      </c>
      <c r="L106" t="s">
        <v>196</v>
      </c>
      <c r="M106" s="11">
        <v>800218895</v>
      </c>
      <c r="N106" t="s">
        <v>186</v>
      </c>
      <c r="O106" s="11" t="s">
        <v>680</v>
      </c>
      <c r="Q106" s="11" t="s">
        <v>14</v>
      </c>
      <c r="R106" t="s">
        <v>210</v>
      </c>
      <c r="S106" t="s">
        <v>211</v>
      </c>
      <c r="T106">
        <v>20123</v>
      </c>
      <c r="U106" t="s">
        <v>195</v>
      </c>
      <c r="V106">
        <v>100</v>
      </c>
      <c r="W106" t="s">
        <v>182</v>
      </c>
      <c r="X106">
        <v>2</v>
      </c>
      <c r="Y106">
        <v>-148.94999999999999</v>
      </c>
      <c r="Z106">
        <v>1</v>
      </c>
      <c r="AA106">
        <v>96608</v>
      </c>
      <c r="AB106">
        <v>0</v>
      </c>
      <c r="AC106" t="s">
        <v>189</v>
      </c>
      <c r="AD106">
        <v>0</v>
      </c>
      <c r="AE106">
        <v>1</v>
      </c>
      <c r="AF106">
        <v>1</v>
      </c>
      <c r="AI106">
        <v>1</v>
      </c>
      <c r="AJ106">
        <v>1</v>
      </c>
      <c r="AK106">
        <v>0</v>
      </c>
      <c r="AL106" s="33" t="s">
        <v>668</v>
      </c>
      <c r="AO106" t="s">
        <v>189</v>
      </c>
      <c r="AP106">
        <v>17</v>
      </c>
      <c r="AQ106" t="s">
        <v>199</v>
      </c>
      <c r="AR106" t="s">
        <v>14</v>
      </c>
      <c r="AS106" t="s">
        <v>678</v>
      </c>
      <c r="AT106" t="s">
        <v>697</v>
      </c>
      <c r="AV106">
        <v>0</v>
      </c>
      <c r="AW106">
        <v>148.94999999999999</v>
      </c>
      <c r="AX106" t="s">
        <v>187</v>
      </c>
    </row>
    <row r="107" spans="1:51" x14ac:dyDescent="0.2">
      <c r="A107" s="14" t="s">
        <v>180</v>
      </c>
      <c r="B107">
        <v>602</v>
      </c>
      <c r="C107">
        <v>0</v>
      </c>
      <c r="D107" s="17" t="s">
        <v>678</v>
      </c>
      <c r="E107" t="s">
        <v>697</v>
      </c>
      <c r="F107">
        <v>100</v>
      </c>
      <c r="G107" t="s">
        <v>181</v>
      </c>
      <c r="H107" s="11">
        <v>148.94999999999999</v>
      </c>
      <c r="I107">
        <v>0</v>
      </c>
      <c r="J107" t="s">
        <v>182</v>
      </c>
      <c r="K107">
        <v>2</v>
      </c>
      <c r="L107" t="s">
        <v>196</v>
      </c>
      <c r="M107" s="11">
        <v>800218895</v>
      </c>
      <c r="N107" t="s">
        <v>186</v>
      </c>
      <c r="O107" s="11" t="s">
        <v>680</v>
      </c>
      <c r="Q107" s="11" t="s">
        <v>14</v>
      </c>
      <c r="R107" t="s">
        <v>210</v>
      </c>
      <c r="S107" t="s">
        <v>211</v>
      </c>
      <c r="T107">
        <v>20123</v>
      </c>
      <c r="U107" t="s">
        <v>195</v>
      </c>
      <c r="V107">
        <v>100</v>
      </c>
      <c r="W107" t="s">
        <v>182</v>
      </c>
      <c r="X107">
        <v>2</v>
      </c>
      <c r="Y107">
        <v>148.94999999999999</v>
      </c>
      <c r="Z107">
        <v>1</v>
      </c>
      <c r="AA107">
        <v>97266</v>
      </c>
      <c r="AB107">
        <v>0</v>
      </c>
      <c r="AC107" t="s">
        <v>186</v>
      </c>
      <c r="AD107">
        <v>0</v>
      </c>
      <c r="AE107">
        <v>12</v>
      </c>
      <c r="AF107">
        <v>1</v>
      </c>
      <c r="AI107">
        <v>1</v>
      </c>
      <c r="AJ107">
        <v>1</v>
      </c>
      <c r="AK107">
        <v>0</v>
      </c>
      <c r="AL107" s="33" t="s">
        <v>698</v>
      </c>
      <c r="AO107" t="s">
        <v>186</v>
      </c>
      <c r="AP107">
        <v>56</v>
      </c>
      <c r="AQ107" t="s">
        <v>199</v>
      </c>
      <c r="AR107" t="s">
        <v>14</v>
      </c>
      <c r="AS107" t="s">
        <v>678</v>
      </c>
      <c r="AT107" t="s">
        <v>697</v>
      </c>
      <c r="AV107">
        <v>148.94999999999999</v>
      </c>
      <c r="AW107">
        <v>0</v>
      </c>
      <c r="AX107" t="s">
        <v>187</v>
      </c>
      <c r="AY107" t="str">
        <f>+MID(D107,4,2)</f>
        <v>12</v>
      </c>
    </row>
    <row r="108" spans="1:51" hidden="1" x14ac:dyDescent="0.2">
      <c r="A108" s="14" t="s">
        <v>180</v>
      </c>
      <c r="B108">
        <v>602</v>
      </c>
      <c r="C108">
        <v>0</v>
      </c>
      <c r="D108" s="17" t="s">
        <v>678</v>
      </c>
      <c r="E108" t="s">
        <v>699</v>
      </c>
      <c r="F108">
        <v>100</v>
      </c>
      <c r="G108" t="s">
        <v>188</v>
      </c>
      <c r="H108" s="11">
        <v>0</v>
      </c>
      <c r="I108">
        <v>59.96</v>
      </c>
      <c r="J108" t="s">
        <v>182</v>
      </c>
      <c r="K108">
        <v>2</v>
      </c>
      <c r="L108" t="s">
        <v>196</v>
      </c>
      <c r="M108" s="11">
        <v>800218951</v>
      </c>
      <c r="N108" t="s">
        <v>186</v>
      </c>
      <c r="O108" s="11" t="s">
        <v>680</v>
      </c>
      <c r="Q108" s="11" t="s">
        <v>14</v>
      </c>
      <c r="R108" t="s">
        <v>210</v>
      </c>
      <c r="S108" t="s">
        <v>211</v>
      </c>
      <c r="T108">
        <v>20123</v>
      </c>
      <c r="U108" t="s">
        <v>195</v>
      </c>
      <c r="V108">
        <v>100</v>
      </c>
      <c r="W108" t="s">
        <v>182</v>
      </c>
      <c r="X108">
        <v>2</v>
      </c>
      <c r="Y108">
        <v>-59.96</v>
      </c>
      <c r="Z108">
        <v>1</v>
      </c>
      <c r="AA108">
        <v>96610</v>
      </c>
      <c r="AB108">
        <v>0</v>
      </c>
      <c r="AC108" t="s">
        <v>189</v>
      </c>
      <c r="AD108">
        <v>0</v>
      </c>
      <c r="AE108">
        <v>1</v>
      </c>
      <c r="AF108">
        <v>1</v>
      </c>
      <c r="AI108">
        <v>1</v>
      </c>
      <c r="AJ108">
        <v>1</v>
      </c>
      <c r="AK108">
        <v>0</v>
      </c>
      <c r="AL108" s="33" t="s">
        <v>668</v>
      </c>
      <c r="AO108" t="s">
        <v>189</v>
      </c>
      <c r="AP108">
        <v>17</v>
      </c>
      <c r="AQ108" t="s">
        <v>199</v>
      </c>
      <c r="AR108" t="s">
        <v>14</v>
      </c>
      <c r="AS108" t="s">
        <v>678</v>
      </c>
      <c r="AT108" t="s">
        <v>699</v>
      </c>
      <c r="AV108">
        <v>0</v>
      </c>
      <c r="AW108">
        <v>59.96</v>
      </c>
      <c r="AX108" t="s">
        <v>187</v>
      </c>
    </row>
    <row r="109" spans="1:51" x14ac:dyDescent="0.2">
      <c r="A109" s="14" t="s">
        <v>180</v>
      </c>
      <c r="B109">
        <v>602</v>
      </c>
      <c r="C109">
        <v>0</v>
      </c>
      <c r="D109" s="17" t="s">
        <v>678</v>
      </c>
      <c r="E109" t="s">
        <v>699</v>
      </c>
      <c r="F109">
        <v>100</v>
      </c>
      <c r="G109" t="s">
        <v>181</v>
      </c>
      <c r="H109" s="11">
        <v>59.96</v>
      </c>
      <c r="I109">
        <v>0</v>
      </c>
      <c r="J109" t="s">
        <v>182</v>
      </c>
      <c r="K109">
        <v>2</v>
      </c>
      <c r="L109" t="s">
        <v>196</v>
      </c>
      <c r="M109" s="11">
        <v>800218951</v>
      </c>
      <c r="N109" t="s">
        <v>186</v>
      </c>
      <c r="O109" s="11" t="s">
        <v>680</v>
      </c>
      <c r="Q109" s="11" t="s">
        <v>14</v>
      </c>
      <c r="R109" t="s">
        <v>210</v>
      </c>
      <c r="S109" t="s">
        <v>211</v>
      </c>
      <c r="T109">
        <v>20123</v>
      </c>
      <c r="U109" t="s">
        <v>195</v>
      </c>
      <c r="V109">
        <v>100</v>
      </c>
      <c r="W109" t="s">
        <v>182</v>
      </c>
      <c r="X109">
        <v>2</v>
      </c>
      <c r="Y109">
        <v>59.96</v>
      </c>
      <c r="Z109">
        <v>1</v>
      </c>
      <c r="AA109">
        <v>97266</v>
      </c>
      <c r="AB109">
        <v>0</v>
      </c>
      <c r="AC109" t="s">
        <v>186</v>
      </c>
      <c r="AD109">
        <v>0</v>
      </c>
      <c r="AE109">
        <v>7</v>
      </c>
      <c r="AF109">
        <v>1</v>
      </c>
      <c r="AI109">
        <v>1</v>
      </c>
      <c r="AJ109">
        <v>1</v>
      </c>
      <c r="AK109">
        <v>0</v>
      </c>
      <c r="AL109" s="33" t="s">
        <v>698</v>
      </c>
      <c r="AO109" t="s">
        <v>186</v>
      </c>
      <c r="AP109">
        <v>56</v>
      </c>
      <c r="AQ109" t="s">
        <v>199</v>
      </c>
      <c r="AR109" t="s">
        <v>14</v>
      </c>
      <c r="AS109" t="s">
        <v>678</v>
      </c>
      <c r="AT109" t="s">
        <v>699</v>
      </c>
      <c r="AV109">
        <v>59.96</v>
      </c>
      <c r="AW109">
        <v>0</v>
      </c>
      <c r="AX109" t="s">
        <v>187</v>
      </c>
      <c r="AY109" t="str">
        <f>+MID(D109,4,2)</f>
        <v>12</v>
      </c>
    </row>
    <row r="110" spans="1:51" hidden="1" x14ac:dyDescent="0.2">
      <c r="A110" s="14" t="s">
        <v>180</v>
      </c>
      <c r="B110">
        <v>602</v>
      </c>
      <c r="C110">
        <v>0</v>
      </c>
      <c r="D110" s="17" t="s">
        <v>678</v>
      </c>
      <c r="E110" t="s">
        <v>700</v>
      </c>
      <c r="F110">
        <v>100</v>
      </c>
      <c r="G110" t="s">
        <v>188</v>
      </c>
      <c r="H110" s="11">
        <v>0</v>
      </c>
      <c r="I110">
        <v>89.17</v>
      </c>
      <c r="J110" t="s">
        <v>182</v>
      </c>
      <c r="K110">
        <v>2</v>
      </c>
      <c r="L110" t="s">
        <v>196</v>
      </c>
      <c r="M110" s="11">
        <v>800218968</v>
      </c>
      <c r="N110" t="s">
        <v>186</v>
      </c>
      <c r="O110" s="11" t="s">
        <v>680</v>
      </c>
      <c r="Q110" s="11" t="s">
        <v>14</v>
      </c>
      <c r="R110" t="s">
        <v>210</v>
      </c>
      <c r="S110" t="s">
        <v>211</v>
      </c>
      <c r="T110">
        <v>20123</v>
      </c>
      <c r="U110" t="s">
        <v>195</v>
      </c>
      <c r="V110">
        <v>100</v>
      </c>
      <c r="W110" t="s">
        <v>182</v>
      </c>
      <c r="X110">
        <v>2</v>
      </c>
      <c r="Y110">
        <v>-89.17</v>
      </c>
      <c r="Z110">
        <v>1</v>
      </c>
      <c r="AA110">
        <v>96606</v>
      </c>
      <c r="AB110">
        <v>0</v>
      </c>
      <c r="AC110" t="s">
        <v>189</v>
      </c>
      <c r="AD110">
        <v>0</v>
      </c>
      <c r="AE110">
        <v>1</v>
      </c>
      <c r="AF110">
        <v>1</v>
      </c>
      <c r="AI110">
        <v>1</v>
      </c>
      <c r="AJ110">
        <v>1</v>
      </c>
      <c r="AK110">
        <v>0</v>
      </c>
      <c r="AL110" s="33" t="s">
        <v>668</v>
      </c>
      <c r="AO110" t="s">
        <v>189</v>
      </c>
      <c r="AP110">
        <v>17</v>
      </c>
      <c r="AQ110" t="s">
        <v>199</v>
      </c>
      <c r="AR110" t="s">
        <v>14</v>
      </c>
      <c r="AS110" t="s">
        <v>678</v>
      </c>
      <c r="AT110" t="s">
        <v>700</v>
      </c>
      <c r="AV110">
        <v>0</v>
      </c>
      <c r="AW110">
        <v>89.17</v>
      </c>
      <c r="AX110" t="s">
        <v>187</v>
      </c>
    </row>
    <row r="111" spans="1:51" x14ac:dyDescent="0.2">
      <c r="A111" s="14" t="s">
        <v>180</v>
      </c>
      <c r="B111">
        <v>602</v>
      </c>
      <c r="C111">
        <v>0</v>
      </c>
      <c r="D111" s="17" t="s">
        <v>678</v>
      </c>
      <c r="E111" t="s">
        <v>700</v>
      </c>
      <c r="F111">
        <v>100</v>
      </c>
      <c r="G111" t="s">
        <v>181</v>
      </c>
      <c r="H111" s="11">
        <v>89.17</v>
      </c>
      <c r="I111">
        <v>0</v>
      </c>
      <c r="J111" t="s">
        <v>182</v>
      </c>
      <c r="K111">
        <v>2</v>
      </c>
      <c r="L111" t="s">
        <v>196</v>
      </c>
      <c r="M111" s="11">
        <v>800218968</v>
      </c>
      <c r="N111" t="s">
        <v>186</v>
      </c>
      <c r="O111" s="11" t="s">
        <v>680</v>
      </c>
      <c r="Q111" s="11" t="s">
        <v>14</v>
      </c>
      <c r="R111" t="s">
        <v>210</v>
      </c>
      <c r="S111" t="s">
        <v>211</v>
      </c>
      <c r="T111">
        <v>20123</v>
      </c>
      <c r="U111" t="s">
        <v>195</v>
      </c>
      <c r="V111">
        <v>100</v>
      </c>
      <c r="W111" t="s">
        <v>182</v>
      </c>
      <c r="X111">
        <v>2</v>
      </c>
      <c r="Y111">
        <v>89.17</v>
      </c>
      <c r="Z111">
        <v>1</v>
      </c>
      <c r="AA111">
        <v>97266</v>
      </c>
      <c r="AB111">
        <v>0</v>
      </c>
      <c r="AC111" t="s">
        <v>186</v>
      </c>
      <c r="AD111">
        <v>0</v>
      </c>
      <c r="AE111">
        <v>8</v>
      </c>
      <c r="AF111">
        <v>1</v>
      </c>
      <c r="AI111">
        <v>1</v>
      </c>
      <c r="AJ111">
        <v>1</v>
      </c>
      <c r="AK111">
        <v>0</v>
      </c>
      <c r="AL111" s="33" t="s">
        <v>698</v>
      </c>
      <c r="AO111" t="s">
        <v>186</v>
      </c>
      <c r="AP111">
        <v>56</v>
      </c>
      <c r="AQ111" t="s">
        <v>199</v>
      </c>
      <c r="AR111" t="s">
        <v>14</v>
      </c>
      <c r="AS111" t="s">
        <v>678</v>
      </c>
      <c r="AT111" t="s">
        <v>700</v>
      </c>
      <c r="AV111">
        <v>89.17</v>
      </c>
      <c r="AW111">
        <v>0</v>
      </c>
      <c r="AX111" t="s">
        <v>187</v>
      </c>
      <c r="AY111" t="str">
        <f>+MID(D111,4,2)</f>
        <v>12</v>
      </c>
    </row>
    <row r="112" spans="1:51" hidden="1" x14ac:dyDescent="0.2">
      <c r="A112" s="14" t="s">
        <v>180</v>
      </c>
      <c r="B112">
        <v>602</v>
      </c>
      <c r="C112">
        <v>0</v>
      </c>
      <c r="D112" s="17" t="s">
        <v>678</v>
      </c>
      <c r="E112" t="s">
        <v>701</v>
      </c>
      <c r="F112">
        <v>100</v>
      </c>
      <c r="G112" t="s">
        <v>188</v>
      </c>
      <c r="H112" s="11">
        <v>0</v>
      </c>
      <c r="I112">
        <v>58.7</v>
      </c>
      <c r="J112" t="s">
        <v>182</v>
      </c>
      <c r="K112">
        <v>2</v>
      </c>
      <c r="L112" t="s">
        <v>196</v>
      </c>
      <c r="M112" s="11">
        <v>800218980</v>
      </c>
      <c r="N112" t="s">
        <v>186</v>
      </c>
      <c r="O112" s="11" t="s">
        <v>680</v>
      </c>
      <c r="Q112" s="11" t="s">
        <v>14</v>
      </c>
      <c r="R112" t="s">
        <v>210</v>
      </c>
      <c r="S112" t="s">
        <v>211</v>
      </c>
      <c r="T112">
        <v>20123</v>
      </c>
      <c r="U112" t="s">
        <v>195</v>
      </c>
      <c r="V112">
        <v>100</v>
      </c>
      <c r="W112" t="s">
        <v>182</v>
      </c>
      <c r="X112">
        <v>2</v>
      </c>
      <c r="Y112">
        <v>-58.7</v>
      </c>
      <c r="Z112">
        <v>1</v>
      </c>
      <c r="AA112">
        <v>96609</v>
      </c>
      <c r="AB112">
        <v>0</v>
      </c>
      <c r="AC112" t="s">
        <v>189</v>
      </c>
      <c r="AD112">
        <v>0</v>
      </c>
      <c r="AE112">
        <v>1</v>
      </c>
      <c r="AF112">
        <v>1</v>
      </c>
      <c r="AI112">
        <v>1</v>
      </c>
      <c r="AJ112">
        <v>1</v>
      </c>
      <c r="AK112">
        <v>0</v>
      </c>
      <c r="AL112" s="33" t="s">
        <v>668</v>
      </c>
      <c r="AO112" t="s">
        <v>189</v>
      </c>
      <c r="AP112">
        <v>17</v>
      </c>
      <c r="AQ112" t="s">
        <v>199</v>
      </c>
      <c r="AR112" t="s">
        <v>14</v>
      </c>
      <c r="AS112" t="s">
        <v>678</v>
      </c>
      <c r="AT112" t="s">
        <v>701</v>
      </c>
      <c r="AV112">
        <v>0</v>
      </c>
      <c r="AW112">
        <v>58.7</v>
      </c>
      <c r="AX112" t="s">
        <v>187</v>
      </c>
    </row>
    <row r="113" spans="1:51" x14ac:dyDescent="0.2">
      <c r="A113" s="14" t="s">
        <v>180</v>
      </c>
      <c r="B113">
        <v>602</v>
      </c>
      <c r="C113">
        <v>0</v>
      </c>
      <c r="D113" s="17" t="s">
        <v>678</v>
      </c>
      <c r="E113" t="s">
        <v>701</v>
      </c>
      <c r="F113">
        <v>100</v>
      </c>
      <c r="G113" t="s">
        <v>181</v>
      </c>
      <c r="H113" s="11">
        <v>58.7</v>
      </c>
      <c r="I113">
        <v>0</v>
      </c>
      <c r="J113" t="s">
        <v>182</v>
      </c>
      <c r="K113">
        <v>2</v>
      </c>
      <c r="L113" t="s">
        <v>196</v>
      </c>
      <c r="M113" s="11">
        <v>800218980</v>
      </c>
      <c r="N113" t="s">
        <v>186</v>
      </c>
      <c r="O113" s="11" t="s">
        <v>680</v>
      </c>
      <c r="Q113" s="11" t="s">
        <v>14</v>
      </c>
      <c r="R113" t="s">
        <v>210</v>
      </c>
      <c r="S113" t="s">
        <v>211</v>
      </c>
      <c r="T113">
        <v>20123</v>
      </c>
      <c r="U113" t="s">
        <v>195</v>
      </c>
      <c r="V113">
        <v>100</v>
      </c>
      <c r="W113" t="s">
        <v>182</v>
      </c>
      <c r="X113">
        <v>2</v>
      </c>
      <c r="Y113">
        <v>58.7</v>
      </c>
      <c r="Z113">
        <v>1</v>
      </c>
      <c r="AA113">
        <v>97468</v>
      </c>
      <c r="AB113">
        <v>0</v>
      </c>
      <c r="AC113" t="s">
        <v>186</v>
      </c>
      <c r="AD113">
        <v>0</v>
      </c>
      <c r="AE113">
        <v>6</v>
      </c>
      <c r="AF113">
        <v>1</v>
      </c>
      <c r="AI113">
        <v>1</v>
      </c>
      <c r="AJ113">
        <v>1</v>
      </c>
      <c r="AK113">
        <v>0</v>
      </c>
      <c r="AL113" s="33" t="s">
        <v>698</v>
      </c>
      <c r="AO113" t="s">
        <v>186</v>
      </c>
      <c r="AP113">
        <v>56</v>
      </c>
      <c r="AQ113" t="s">
        <v>199</v>
      </c>
      <c r="AR113" t="s">
        <v>14</v>
      </c>
      <c r="AS113" t="s">
        <v>678</v>
      </c>
      <c r="AT113" t="s">
        <v>701</v>
      </c>
      <c r="AV113">
        <v>58.7</v>
      </c>
      <c r="AW113">
        <v>0</v>
      </c>
      <c r="AX113" t="s">
        <v>187</v>
      </c>
      <c r="AY113" t="str">
        <f>+MID(D113,4,2)</f>
        <v>12</v>
      </c>
    </row>
    <row r="114" spans="1:51" hidden="1" x14ac:dyDescent="0.2">
      <c r="A114" s="14" t="s">
        <v>180</v>
      </c>
      <c r="B114">
        <v>602</v>
      </c>
      <c r="C114">
        <v>0</v>
      </c>
      <c r="D114" s="17" t="s">
        <v>678</v>
      </c>
      <c r="E114" t="s">
        <v>702</v>
      </c>
      <c r="F114">
        <v>100</v>
      </c>
      <c r="G114" t="s">
        <v>188</v>
      </c>
      <c r="H114" s="11">
        <v>0</v>
      </c>
      <c r="I114">
        <v>53.73</v>
      </c>
      <c r="J114" t="s">
        <v>182</v>
      </c>
      <c r="K114">
        <v>2</v>
      </c>
      <c r="L114" t="s">
        <v>196</v>
      </c>
      <c r="M114" s="11">
        <v>800218991</v>
      </c>
      <c r="N114" t="s">
        <v>186</v>
      </c>
      <c r="O114" s="11" t="s">
        <v>680</v>
      </c>
      <c r="Q114" s="11" t="s">
        <v>14</v>
      </c>
      <c r="R114" t="s">
        <v>210</v>
      </c>
      <c r="S114" t="s">
        <v>211</v>
      </c>
      <c r="T114">
        <v>20123</v>
      </c>
      <c r="U114" t="s">
        <v>195</v>
      </c>
      <c r="V114">
        <v>100</v>
      </c>
      <c r="W114" t="s">
        <v>182</v>
      </c>
      <c r="X114">
        <v>2</v>
      </c>
      <c r="Y114">
        <v>-53.73</v>
      </c>
      <c r="Z114">
        <v>1</v>
      </c>
      <c r="AA114">
        <v>96611</v>
      </c>
      <c r="AB114">
        <v>0</v>
      </c>
      <c r="AC114" t="s">
        <v>189</v>
      </c>
      <c r="AD114">
        <v>0</v>
      </c>
      <c r="AE114">
        <v>1</v>
      </c>
      <c r="AF114">
        <v>1</v>
      </c>
      <c r="AI114">
        <v>1</v>
      </c>
      <c r="AJ114">
        <v>1</v>
      </c>
      <c r="AK114">
        <v>0</v>
      </c>
      <c r="AL114" s="33" t="s">
        <v>668</v>
      </c>
      <c r="AO114" t="s">
        <v>189</v>
      </c>
      <c r="AP114">
        <v>17</v>
      </c>
      <c r="AQ114" t="s">
        <v>199</v>
      </c>
      <c r="AR114" t="s">
        <v>14</v>
      </c>
      <c r="AS114" t="s">
        <v>678</v>
      </c>
      <c r="AT114" t="s">
        <v>702</v>
      </c>
      <c r="AV114">
        <v>0</v>
      </c>
      <c r="AW114">
        <v>53.73</v>
      </c>
      <c r="AX114" t="s">
        <v>187</v>
      </c>
    </row>
    <row r="115" spans="1:51" x14ac:dyDescent="0.2">
      <c r="A115" s="14" t="s">
        <v>180</v>
      </c>
      <c r="B115">
        <v>602</v>
      </c>
      <c r="C115">
        <v>0</v>
      </c>
      <c r="D115" s="17" t="s">
        <v>678</v>
      </c>
      <c r="E115" t="s">
        <v>702</v>
      </c>
      <c r="F115">
        <v>100</v>
      </c>
      <c r="G115" t="s">
        <v>181</v>
      </c>
      <c r="H115" s="11">
        <v>53.73</v>
      </c>
      <c r="I115">
        <v>0</v>
      </c>
      <c r="J115" t="s">
        <v>182</v>
      </c>
      <c r="K115">
        <v>2</v>
      </c>
      <c r="L115" t="s">
        <v>196</v>
      </c>
      <c r="M115" s="11">
        <v>800218991</v>
      </c>
      <c r="N115" t="s">
        <v>186</v>
      </c>
      <c r="O115" s="11" t="s">
        <v>680</v>
      </c>
      <c r="Q115" s="11" t="s">
        <v>14</v>
      </c>
      <c r="R115" t="s">
        <v>210</v>
      </c>
      <c r="S115" t="s">
        <v>211</v>
      </c>
      <c r="T115">
        <v>20123</v>
      </c>
      <c r="U115" t="s">
        <v>195</v>
      </c>
      <c r="V115">
        <v>100</v>
      </c>
      <c r="W115" t="s">
        <v>182</v>
      </c>
      <c r="X115">
        <v>2</v>
      </c>
      <c r="Y115">
        <v>53.73</v>
      </c>
      <c r="Z115">
        <v>1</v>
      </c>
      <c r="AA115">
        <v>97266</v>
      </c>
      <c r="AB115">
        <v>0</v>
      </c>
      <c r="AC115" t="s">
        <v>186</v>
      </c>
      <c r="AD115">
        <v>0</v>
      </c>
      <c r="AE115">
        <v>14</v>
      </c>
      <c r="AF115">
        <v>1</v>
      </c>
      <c r="AI115">
        <v>1</v>
      </c>
      <c r="AJ115">
        <v>1</v>
      </c>
      <c r="AK115">
        <v>0</v>
      </c>
      <c r="AL115" s="33" t="s">
        <v>698</v>
      </c>
      <c r="AO115" t="s">
        <v>186</v>
      </c>
      <c r="AP115">
        <v>56</v>
      </c>
      <c r="AQ115" t="s">
        <v>199</v>
      </c>
      <c r="AR115" t="s">
        <v>14</v>
      </c>
      <c r="AS115" t="s">
        <v>678</v>
      </c>
      <c r="AT115" t="s">
        <v>702</v>
      </c>
      <c r="AV115">
        <v>53.73</v>
      </c>
      <c r="AW115">
        <v>0</v>
      </c>
      <c r="AX115" t="s">
        <v>187</v>
      </c>
      <c r="AY115" t="str">
        <f>+MID(D115,4,2)</f>
        <v>12</v>
      </c>
    </row>
    <row r="116" spans="1:51" hidden="1" x14ac:dyDescent="0.2">
      <c r="A116" s="14" t="s">
        <v>180</v>
      </c>
      <c r="B116">
        <v>602</v>
      </c>
      <c r="C116">
        <v>0</v>
      </c>
      <c r="D116" s="17" t="s">
        <v>678</v>
      </c>
      <c r="E116" t="s">
        <v>703</v>
      </c>
      <c r="F116">
        <v>100</v>
      </c>
      <c r="G116" t="s">
        <v>188</v>
      </c>
      <c r="H116" s="11">
        <v>0</v>
      </c>
      <c r="I116">
        <v>124.71</v>
      </c>
      <c r="J116" t="s">
        <v>182</v>
      </c>
      <c r="K116">
        <v>2</v>
      </c>
      <c r="L116" t="s">
        <v>196</v>
      </c>
      <c r="M116" s="11">
        <v>800219015</v>
      </c>
      <c r="N116" t="s">
        <v>186</v>
      </c>
      <c r="O116" s="11" t="s">
        <v>680</v>
      </c>
      <c r="Q116" s="11" t="s">
        <v>14</v>
      </c>
      <c r="R116" t="s">
        <v>210</v>
      </c>
      <c r="S116" t="s">
        <v>211</v>
      </c>
      <c r="T116">
        <v>20123</v>
      </c>
      <c r="U116" t="s">
        <v>195</v>
      </c>
      <c r="V116">
        <v>100</v>
      </c>
      <c r="W116" t="s">
        <v>182</v>
      </c>
      <c r="X116">
        <v>2</v>
      </c>
      <c r="Y116">
        <v>-124.71</v>
      </c>
      <c r="Z116">
        <v>1</v>
      </c>
      <c r="AA116">
        <v>96605</v>
      </c>
      <c r="AB116">
        <v>0</v>
      </c>
      <c r="AC116" t="s">
        <v>189</v>
      </c>
      <c r="AD116">
        <v>0</v>
      </c>
      <c r="AE116">
        <v>1</v>
      </c>
      <c r="AF116">
        <v>1</v>
      </c>
      <c r="AI116">
        <v>1</v>
      </c>
      <c r="AJ116">
        <v>1</v>
      </c>
      <c r="AK116">
        <v>0</v>
      </c>
      <c r="AL116" s="33" t="s">
        <v>668</v>
      </c>
      <c r="AO116" t="s">
        <v>189</v>
      </c>
      <c r="AP116">
        <v>17</v>
      </c>
      <c r="AQ116" t="s">
        <v>199</v>
      </c>
      <c r="AR116" t="s">
        <v>14</v>
      </c>
      <c r="AS116" t="s">
        <v>678</v>
      </c>
      <c r="AT116" t="s">
        <v>703</v>
      </c>
      <c r="AV116">
        <v>0</v>
      </c>
      <c r="AW116">
        <v>124.71</v>
      </c>
      <c r="AX116" t="s">
        <v>187</v>
      </c>
    </row>
    <row r="117" spans="1:51" x14ac:dyDescent="0.2">
      <c r="A117" s="14" t="s">
        <v>180</v>
      </c>
      <c r="B117">
        <v>602</v>
      </c>
      <c r="C117">
        <v>0</v>
      </c>
      <c r="D117" s="17" t="s">
        <v>678</v>
      </c>
      <c r="E117" t="s">
        <v>703</v>
      </c>
      <c r="F117">
        <v>100</v>
      </c>
      <c r="G117" t="s">
        <v>181</v>
      </c>
      <c r="H117" s="11">
        <v>124.71</v>
      </c>
      <c r="I117">
        <v>0</v>
      </c>
      <c r="J117" t="s">
        <v>182</v>
      </c>
      <c r="K117">
        <v>2</v>
      </c>
      <c r="L117" t="s">
        <v>196</v>
      </c>
      <c r="M117" s="11">
        <v>800219015</v>
      </c>
      <c r="N117" t="s">
        <v>186</v>
      </c>
      <c r="O117" s="11" t="s">
        <v>680</v>
      </c>
      <c r="Q117" s="11" t="s">
        <v>14</v>
      </c>
      <c r="R117" t="s">
        <v>210</v>
      </c>
      <c r="S117" t="s">
        <v>211</v>
      </c>
      <c r="T117">
        <v>20123</v>
      </c>
      <c r="U117" t="s">
        <v>195</v>
      </c>
      <c r="V117">
        <v>100</v>
      </c>
      <c r="W117" t="s">
        <v>182</v>
      </c>
      <c r="X117">
        <v>2</v>
      </c>
      <c r="Y117">
        <v>124.71</v>
      </c>
      <c r="Z117">
        <v>1</v>
      </c>
      <c r="AA117">
        <v>97266</v>
      </c>
      <c r="AB117">
        <v>0</v>
      </c>
      <c r="AC117" t="s">
        <v>186</v>
      </c>
      <c r="AD117">
        <v>0</v>
      </c>
      <c r="AE117">
        <v>13</v>
      </c>
      <c r="AF117">
        <v>1</v>
      </c>
      <c r="AI117">
        <v>1</v>
      </c>
      <c r="AJ117">
        <v>1</v>
      </c>
      <c r="AK117">
        <v>0</v>
      </c>
      <c r="AL117" s="33" t="s">
        <v>698</v>
      </c>
      <c r="AO117" t="s">
        <v>186</v>
      </c>
      <c r="AP117">
        <v>56</v>
      </c>
      <c r="AQ117" t="s">
        <v>199</v>
      </c>
      <c r="AR117" t="s">
        <v>14</v>
      </c>
      <c r="AS117" t="s">
        <v>678</v>
      </c>
      <c r="AT117" t="s">
        <v>703</v>
      </c>
      <c r="AV117">
        <v>124.71</v>
      </c>
      <c r="AW117">
        <v>0</v>
      </c>
      <c r="AX117" t="s">
        <v>187</v>
      </c>
      <c r="AY117" t="str">
        <f>+MID(D117,4,2)</f>
        <v>12</v>
      </c>
    </row>
    <row r="118" spans="1:51" hidden="1" x14ac:dyDescent="0.2">
      <c r="A118" s="14" t="s">
        <v>180</v>
      </c>
      <c r="B118">
        <v>602</v>
      </c>
      <c r="C118">
        <v>0</v>
      </c>
      <c r="D118" s="17" t="s">
        <v>678</v>
      </c>
      <c r="E118" t="s">
        <v>704</v>
      </c>
      <c r="F118">
        <v>100</v>
      </c>
      <c r="G118" t="s">
        <v>188</v>
      </c>
      <c r="H118" s="11">
        <v>0</v>
      </c>
      <c r="I118">
        <v>66.62</v>
      </c>
      <c r="J118" t="s">
        <v>182</v>
      </c>
      <c r="K118">
        <v>2</v>
      </c>
      <c r="L118" t="s">
        <v>196</v>
      </c>
      <c r="M118" s="11">
        <v>800219076</v>
      </c>
      <c r="N118" t="s">
        <v>186</v>
      </c>
      <c r="O118" s="11" t="s">
        <v>680</v>
      </c>
      <c r="Q118" s="11" t="s">
        <v>14</v>
      </c>
      <c r="R118" t="s">
        <v>210</v>
      </c>
      <c r="S118" t="s">
        <v>211</v>
      </c>
      <c r="T118">
        <v>20123</v>
      </c>
      <c r="U118" t="s">
        <v>195</v>
      </c>
      <c r="V118">
        <v>100</v>
      </c>
      <c r="W118" t="s">
        <v>182</v>
      </c>
      <c r="X118">
        <v>2</v>
      </c>
      <c r="Y118">
        <v>-66.62</v>
      </c>
      <c r="Z118">
        <v>1</v>
      </c>
      <c r="AA118">
        <v>96607</v>
      </c>
      <c r="AB118">
        <v>0</v>
      </c>
      <c r="AC118" t="s">
        <v>189</v>
      </c>
      <c r="AD118">
        <v>0</v>
      </c>
      <c r="AE118">
        <v>1</v>
      </c>
      <c r="AF118">
        <v>1</v>
      </c>
      <c r="AI118">
        <v>1</v>
      </c>
      <c r="AJ118">
        <v>1</v>
      </c>
      <c r="AK118">
        <v>0</v>
      </c>
      <c r="AL118" s="33" t="s">
        <v>668</v>
      </c>
      <c r="AO118" t="s">
        <v>189</v>
      </c>
      <c r="AP118">
        <v>17</v>
      </c>
      <c r="AQ118" t="s">
        <v>199</v>
      </c>
      <c r="AR118" t="s">
        <v>14</v>
      </c>
      <c r="AS118" t="s">
        <v>678</v>
      </c>
      <c r="AT118" t="s">
        <v>704</v>
      </c>
      <c r="AV118">
        <v>0</v>
      </c>
      <c r="AW118">
        <v>66.62</v>
      </c>
      <c r="AX118" t="s">
        <v>187</v>
      </c>
    </row>
    <row r="119" spans="1:51" x14ac:dyDescent="0.2">
      <c r="A119" s="14" t="s">
        <v>180</v>
      </c>
      <c r="B119">
        <v>602</v>
      </c>
      <c r="C119">
        <v>0</v>
      </c>
      <c r="D119" s="17" t="s">
        <v>678</v>
      </c>
      <c r="E119" t="s">
        <v>704</v>
      </c>
      <c r="F119">
        <v>100</v>
      </c>
      <c r="G119" t="s">
        <v>181</v>
      </c>
      <c r="H119" s="11">
        <v>66.62</v>
      </c>
      <c r="I119">
        <v>0</v>
      </c>
      <c r="J119" t="s">
        <v>182</v>
      </c>
      <c r="K119">
        <v>2</v>
      </c>
      <c r="L119" t="s">
        <v>196</v>
      </c>
      <c r="M119" s="11">
        <v>800219076</v>
      </c>
      <c r="N119" t="s">
        <v>186</v>
      </c>
      <c r="O119" s="11" t="s">
        <v>680</v>
      </c>
      <c r="Q119" s="11" t="s">
        <v>14</v>
      </c>
      <c r="R119" t="s">
        <v>210</v>
      </c>
      <c r="S119" t="s">
        <v>211</v>
      </c>
      <c r="T119">
        <v>20123</v>
      </c>
      <c r="U119" t="s">
        <v>195</v>
      </c>
      <c r="V119">
        <v>100</v>
      </c>
      <c r="W119" t="s">
        <v>182</v>
      </c>
      <c r="X119">
        <v>2</v>
      </c>
      <c r="Y119">
        <v>66.62</v>
      </c>
      <c r="Z119">
        <v>1</v>
      </c>
      <c r="AA119">
        <v>97467</v>
      </c>
      <c r="AB119">
        <v>0</v>
      </c>
      <c r="AC119" t="s">
        <v>186</v>
      </c>
      <c r="AD119">
        <v>0</v>
      </c>
      <c r="AE119">
        <v>7</v>
      </c>
      <c r="AF119">
        <v>1</v>
      </c>
      <c r="AI119">
        <v>1</v>
      </c>
      <c r="AJ119">
        <v>1</v>
      </c>
      <c r="AK119">
        <v>0</v>
      </c>
      <c r="AL119" s="33" t="s">
        <v>698</v>
      </c>
      <c r="AO119" t="s">
        <v>186</v>
      </c>
      <c r="AP119">
        <v>56</v>
      </c>
      <c r="AQ119" t="s">
        <v>199</v>
      </c>
      <c r="AR119" t="s">
        <v>14</v>
      </c>
      <c r="AS119" t="s">
        <v>678</v>
      </c>
      <c r="AT119" t="s">
        <v>704</v>
      </c>
      <c r="AV119">
        <v>66.62</v>
      </c>
      <c r="AW119">
        <v>0</v>
      </c>
      <c r="AX119" t="s">
        <v>187</v>
      </c>
      <c r="AY119" t="str">
        <f>+MID(D119,4,2)</f>
        <v>12</v>
      </c>
    </row>
    <row r="120" spans="1:51" hidden="1" x14ac:dyDescent="0.2">
      <c r="A120" s="14" t="s">
        <v>180</v>
      </c>
      <c r="B120">
        <v>614</v>
      </c>
      <c r="C120">
        <v>0</v>
      </c>
      <c r="D120" s="17" t="s">
        <v>568</v>
      </c>
      <c r="E120" t="s">
        <v>705</v>
      </c>
      <c r="F120">
        <v>100</v>
      </c>
      <c r="G120" t="s">
        <v>188</v>
      </c>
      <c r="H120" s="11">
        <v>0</v>
      </c>
      <c r="I120">
        <v>4706.1000000000004</v>
      </c>
      <c r="J120" t="s">
        <v>182</v>
      </c>
      <c r="K120">
        <v>2</v>
      </c>
      <c r="L120" t="s">
        <v>191</v>
      </c>
      <c r="M120" s="11">
        <v>744</v>
      </c>
      <c r="O120" s="11" t="s">
        <v>523</v>
      </c>
      <c r="Q120" s="11" t="s">
        <v>64</v>
      </c>
      <c r="R120" t="s">
        <v>706</v>
      </c>
      <c r="S120" t="s">
        <v>707</v>
      </c>
      <c r="T120">
        <v>33030</v>
      </c>
      <c r="U120" t="s">
        <v>212</v>
      </c>
      <c r="V120">
        <v>100</v>
      </c>
      <c r="W120" t="s">
        <v>182</v>
      </c>
      <c r="X120">
        <v>2</v>
      </c>
      <c r="Y120">
        <v>-4706.1000000000004</v>
      </c>
      <c r="Z120">
        <v>1</v>
      </c>
      <c r="AA120">
        <v>94960</v>
      </c>
      <c r="AB120">
        <v>0</v>
      </c>
      <c r="AC120" t="s">
        <v>189</v>
      </c>
      <c r="AD120">
        <v>0</v>
      </c>
      <c r="AE120">
        <v>1</v>
      </c>
      <c r="AF120">
        <v>1</v>
      </c>
      <c r="AG120">
        <v>280</v>
      </c>
      <c r="AH120">
        <v>5</v>
      </c>
      <c r="AI120">
        <v>1</v>
      </c>
      <c r="AJ120">
        <v>1</v>
      </c>
      <c r="AK120">
        <v>0</v>
      </c>
      <c r="AL120" s="33" t="s">
        <v>491</v>
      </c>
      <c r="AO120" t="s">
        <v>189</v>
      </c>
      <c r="AP120">
        <v>17</v>
      </c>
      <c r="AQ120" t="s">
        <v>192</v>
      </c>
      <c r="AR120" t="s">
        <v>64</v>
      </c>
      <c r="AS120" t="s">
        <v>568</v>
      </c>
      <c r="AT120" t="s">
        <v>705</v>
      </c>
      <c r="AV120">
        <v>0</v>
      </c>
      <c r="AW120">
        <v>4706.1000000000004</v>
      </c>
      <c r="AX120" t="s">
        <v>187</v>
      </c>
    </row>
    <row r="121" spans="1:51" hidden="1" x14ac:dyDescent="0.2">
      <c r="A121" s="14" t="s">
        <v>180</v>
      </c>
      <c r="B121">
        <v>614</v>
      </c>
      <c r="C121">
        <v>0</v>
      </c>
      <c r="D121" s="17" t="s">
        <v>568</v>
      </c>
      <c r="E121" t="s">
        <v>705</v>
      </c>
      <c r="F121">
        <v>100</v>
      </c>
      <c r="G121" t="s">
        <v>181</v>
      </c>
      <c r="H121" s="11">
        <v>4706.1000000000004</v>
      </c>
      <c r="I121">
        <v>0</v>
      </c>
      <c r="J121" t="s">
        <v>182</v>
      </c>
      <c r="K121">
        <v>2</v>
      </c>
      <c r="L121" t="s">
        <v>191</v>
      </c>
      <c r="M121" s="11">
        <v>744</v>
      </c>
      <c r="O121" s="11" t="s">
        <v>523</v>
      </c>
      <c r="Q121" s="11" t="s">
        <v>64</v>
      </c>
      <c r="R121" t="s">
        <v>706</v>
      </c>
      <c r="S121" t="s">
        <v>707</v>
      </c>
      <c r="T121">
        <v>33030</v>
      </c>
      <c r="U121" t="s">
        <v>212</v>
      </c>
      <c r="V121">
        <v>100</v>
      </c>
      <c r="W121" t="s">
        <v>182</v>
      </c>
      <c r="X121">
        <v>2</v>
      </c>
      <c r="Y121">
        <v>4706.1000000000004</v>
      </c>
      <c r="Z121">
        <v>1</v>
      </c>
      <c r="AA121">
        <v>96526</v>
      </c>
      <c r="AB121">
        <v>0</v>
      </c>
      <c r="AC121" t="s">
        <v>186</v>
      </c>
      <c r="AD121">
        <v>0</v>
      </c>
      <c r="AE121">
        <v>5</v>
      </c>
      <c r="AF121">
        <v>1</v>
      </c>
      <c r="AG121">
        <v>280</v>
      </c>
      <c r="AH121">
        <v>5</v>
      </c>
      <c r="AI121">
        <v>1</v>
      </c>
      <c r="AJ121">
        <v>1</v>
      </c>
      <c r="AK121">
        <v>0</v>
      </c>
      <c r="AL121" s="33" t="s">
        <v>604</v>
      </c>
      <c r="AO121" t="s">
        <v>186</v>
      </c>
      <c r="AP121">
        <v>53</v>
      </c>
      <c r="AQ121" t="s">
        <v>192</v>
      </c>
      <c r="AR121" t="s">
        <v>64</v>
      </c>
      <c r="AS121" t="s">
        <v>568</v>
      </c>
      <c r="AT121" t="s">
        <v>705</v>
      </c>
      <c r="AV121">
        <v>4706.1000000000004</v>
      </c>
      <c r="AW121">
        <v>0</v>
      </c>
      <c r="AX121" t="s">
        <v>187</v>
      </c>
      <c r="AY121" t="str">
        <f>+MID(D121,4,2)</f>
        <v>10</v>
      </c>
    </row>
    <row r="122" spans="1:51" hidden="1" x14ac:dyDescent="0.2">
      <c r="A122" s="14" t="s">
        <v>180</v>
      </c>
      <c r="B122">
        <v>614</v>
      </c>
      <c r="C122">
        <v>0</v>
      </c>
      <c r="D122" s="17" t="s">
        <v>568</v>
      </c>
      <c r="E122" t="s">
        <v>708</v>
      </c>
      <c r="F122">
        <v>100</v>
      </c>
      <c r="G122" t="s">
        <v>188</v>
      </c>
      <c r="H122" s="11">
        <v>0</v>
      </c>
      <c r="I122">
        <v>957.33</v>
      </c>
      <c r="J122" t="s">
        <v>182</v>
      </c>
      <c r="K122">
        <v>2</v>
      </c>
      <c r="L122" t="s">
        <v>191</v>
      </c>
      <c r="M122" s="11">
        <v>745</v>
      </c>
      <c r="O122" s="11" t="s">
        <v>523</v>
      </c>
      <c r="Q122" s="11" t="s">
        <v>64</v>
      </c>
      <c r="R122" t="s">
        <v>706</v>
      </c>
      <c r="S122" t="s">
        <v>707</v>
      </c>
      <c r="T122">
        <v>33030</v>
      </c>
      <c r="U122" t="s">
        <v>212</v>
      </c>
      <c r="V122">
        <v>100</v>
      </c>
      <c r="W122" t="s">
        <v>182</v>
      </c>
      <c r="X122">
        <v>2</v>
      </c>
      <c r="Y122">
        <v>-957.33</v>
      </c>
      <c r="Z122">
        <v>1</v>
      </c>
      <c r="AA122">
        <v>94962</v>
      </c>
      <c r="AB122">
        <v>0</v>
      </c>
      <c r="AC122" t="s">
        <v>189</v>
      </c>
      <c r="AD122">
        <v>0</v>
      </c>
      <c r="AE122">
        <v>1</v>
      </c>
      <c r="AF122">
        <v>1</v>
      </c>
      <c r="AG122">
        <v>280</v>
      </c>
      <c r="AH122">
        <v>5</v>
      </c>
      <c r="AI122">
        <v>1</v>
      </c>
      <c r="AJ122">
        <v>1</v>
      </c>
      <c r="AK122">
        <v>0</v>
      </c>
      <c r="AL122" s="33" t="s">
        <v>491</v>
      </c>
      <c r="AO122" t="s">
        <v>189</v>
      </c>
      <c r="AP122">
        <v>17</v>
      </c>
      <c r="AQ122" t="s">
        <v>192</v>
      </c>
      <c r="AR122" t="s">
        <v>64</v>
      </c>
      <c r="AS122" t="s">
        <v>568</v>
      </c>
      <c r="AT122" t="s">
        <v>708</v>
      </c>
      <c r="AV122">
        <v>0</v>
      </c>
      <c r="AW122">
        <v>957.33</v>
      </c>
      <c r="AX122" t="s">
        <v>187</v>
      </c>
    </row>
    <row r="123" spans="1:51" hidden="1" x14ac:dyDescent="0.2">
      <c r="A123" s="14" t="s">
        <v>180</v>
      </c>
      <c r="B123">
        <v>614</v>
      </c>
      <c r="C123">
        <v>0</v>
      </c>
      <c r="D123" s="17" t="s">
        <v>568</v>
      </c>
      <c r="E123" t="s">
        <v>708</v>
      </c>
      <c r="F123">
        <v>100</v>
      </c>
      <c r="G123" t="s">
        <v>181</v>
      </c>
      <c r="H123" s="11">
        <v>957.33</v>
      </c>
      <c r="I123">
        <v>0</v>
      </c>
      <c r="J123" t="s">
        <v>182</v>
      </c>
      <c r="K123">
        <v>2</v>
      </c>
      <c r="L123" t="s">
        <v>191</v>
      </c>
      <c r="M123" s="11">
        <v>745</v>
      </c>
      <c r="O123" s="11" t="s">
        <v>523</v>
      </c>
      <c r="Q123" s="11" t="s">
        <v>64</v>
      </c>
      <c r="R123" t="s">
        <v>706</v>
      </c>
      <c r="S123" t="s">
        <v>707</v>
      </c>
      <c r="T123">
        <v>33030</v>
      </c>
      <c r="U123" t="s">
        <v>212</v>
      </c>
      <c r="V123">
        <v>100</v>
      </c>
      <c r="W123" t="s">
        <v>182</v>
      </c>
      <c r="X123">
        <v>2</v>
      </c>
      <c r="Y123">
        <v>957.33</v>
      </c>
      <c r="Z123">
        <v>1</v>
      </c>
      <c r="AA123">
        <v>96526</v>
      </c>
      <c r="AB123">
        <v>0</v>
      </c>
      <c r="AC123" t="s">
        <v>186</v>
      </c>
      <c r="AD123">
        <v>0</v>
      </c>
      <c r="AE123">
        <v>5</v>
      </c>
      <c r="AF123">
        <v>2</v>
      </c>
      <c r="AG123">
        <v>280</v>
      </c>
      <c r="AH123">
        <v>5</v>
      </c>
      <c r="AI123">
        <v>1</v>
      </c>
      <c r="AJ123">
        <v>1</v>
      </c>
      <c r="AK123">
        <v>0</v>
      </c>
      <c r="AL123" s="33" t="s">
        <v>604</v>
      </c>
      <c r="AO123" t="s">
        <v>186</v>
      </c>
      <c r="AP123">
        <v>53</v>
      </c>
      <c r="AQ123" t="s">
        <v>192</v>
      </c>
      <c r="AR123" t="s">
        <v>64</v>
      </c>
      <c r="AS123" t="s">
        <v>568</v>
      </c>
      <c r="AT123" t="s">
        <v>708</v>
      </c>
      <c r="AV123">
        <v>957.33</v>
      </c>
      <c r="AW123">
        <v>0</v>
      </c>
      <c r="AX123" t="s">
        <v>187</v>
      </c>
      <c r="AY123" t="str">
        <f t="shared" ref="AY123:AY124" si="6">+MID(D123,4,2)</f>
        <v>10</v>
      </c>
    </row>
    <row r="124" spans="1:51" x14ac:dyDescent="0.2">
      <c r="A124" s="14" t="s">
        <v>180</v>
      </c>
      <c r="B124">
        <v>709</v>
      </c>
      <c r="C124">
        <v>0</v>
      </c>
      <c r="D124" s="17" t="s">
        <v>598</v>
      </c>
      <c r="E124" t="s">
        <v>709</v>
      </c>
      <c r="F124">
        <v>100</v>
      </c>
      <c r="G124" t="s">
        <v>181</v>
      </c>
      <c r="H124" s="11">
        <v>1952</v>
      </c>
      <c r="I124">
        <v>0</v>
      </c>
      <c r="J124" t="s">
        <v>182</v>
      </c>
      <c r="K124">
        <v>2</v>
      </c>
      <c r="L124" t="s">
        <v>183</v>
      </c>
      <c r="M124" s="11">
        <v>138</v>
      </c>
      <c r="O124" s="11" t="s">
        <v>568</v>
      </c>
      <c r="Q124" s="11" t="s">
        <v>127</v>
      </c>
      <c r="R124" t="s">
        <v>710</v>
      </c>
      <c r="S124" t="s">
        <v>184</v>
      </c>
      <c r="T124">
        <v>34170</v>
      </c>
      <c r="U124" t="s">
        <v>185</v>
      </c>
      <c r="V124">
        <v>100</v>
      </c>
      <c r="W124" t="s">
        <v>182</v>
      </c>
      <c r="X124">
        <v>2</v>
      </c>
      <c r="Y124">
        <v>1952</v>
      </c>
      <c r="Z124">
        <v>1</v>
      </c>
      <c r="AA124">
        <v>96686</v>
      </c>
      <c r="AB124">
        <v>0</v>
      </c>
      <c r="AC124" t="s">
        <v>186</v>
      </c>
      <c r="AD124">
        <v>0</v>
      </c>
      <c r="AE124">
        <v>7</v>
      </c>
      <c r="AF124">
        <v>1</v>
      </c>
      <c r="AI124">
        <v>1</v>
      </c>
      <c r="AJ124">
        <v>1</v>
      </c>
      <c r="AK124">
        <v>0</v>
      </c>
      <c r="AL124" s="33" t="s">
        <v>607</v>
      </c>
      <c r="AO124" t="s">
        <v>186</v>
      </c>
      <c r="AP124">
        <v>50</v>
      </c>
      <c r="AQ124" t="s">
        <v>183</v>
      </c>
      <c r="AR124" t="s">
        <v>127</v>
      </c>
      <c r="AS124" t="s">
        <v>598</v>
      </c>
      <c r="AT124" t="s">
        <v>709</v>
      </c>
      <c r="AV124">
        <v>1952</v>
      </c>
      <c r="AW124">
        <v>0</v>
      </c>
      <c r="AX124" t="s">
        <v>187</v>
      </c>
      <c r="AY124" t="str">
        <f t="shared" si="6"/>
        <v>12</v>
      </c>
    </row>
    <row r="125" spans="1:51" hidden="1" x14ac:dyDescent="0.2">
      <c r="A125" s="14" t="s">
        <v>180</v>
      </c>
      <c r="B125">
        <v>709</v>
      </c>
      <c r="C125">
        <v>0</v>
      </c>
      <c r="D125" s="17" t="s">
        <v>598</v>
      </c>
      <c r="E125" t="s">
        <v>709</v>
      </c>
      <c r="F125">
        <v>100</v>
      </c>
      <c r="G125" t="s">
        <v>188</v>
      </c>
      <c r="H125" s="11">
        <v>0</v>
      </c>
      <c r="I125">
        <v>1952</v>
      </c>
      <c r="J125" t="s">
        <v>182</v>
      </c>
      <c r="K125">
        <v>2</v>
      </c>
      <c r="L125" t="s">
        <v>183</v>
      </c>
      <c r="M125" s="11">
        <v>138</v>
      </c>
      <c r="O125" s="11" t="s">
        <v>568</v>
      </c>
      <c r="Q125" s="11" t="s">
        <v>127</v>
      </c>
      <c r="R125" t="s">
        <v>710</v>
      </c>
      <c r="S125" t="s">
        <v>184</v>
      </c>
      <c r="T125">
        <v>34170</v>
      </c>
      <c r="U125" t="s">
        <v>185</v>
      </c>
      <c r="V125">
        <v>100</v>
      </c>
      <c r="W125" t="s">
        <v>182</v>
      </c>
      <c r="X125">
        <v>2</v>
      </c>
      <c r="Y125">
        <v>-1952</v>
      </c>
      <c r="Z125">
        <v>1</v>
      </c>
      <c r="AA125">
        <v>96617</v>
      </c>
      <c r="AB125">
        <v>0</v>
      </c>
      <c r="AC125" t="s">
        <v>189</v>
      </c>
      <c r="AD125">
        <v>0</v>
      </c>
      <c r="AE125">
        <v>1</v>
      </c>
      <c r="AF125">
        <v>1</v>
      </c>
      <c r="AI125">
        <v>1</v>
      </c>
      <c r="AJ125">
        <v>1</v>
      </c>
      <c r="AK125">
        <v>0</v>
      </c>
      <c r="AL125" s="33" t="s">
        <v>668</v>
      </c>
      <c r="AO125" t="s">
        <v>189</v>
      </c>
      <c r="AP125">
        <v>11</v>
      </c>
      <c r="AQ125" t="s">
        <v>183</v>
      </c>
      <c r="AR125" t="s">
        <v>127</v>
      </c>
      <c r="AS125" t="s">
        <v>598</v>
      </c>
      <c r="AT125" t="s">
        <v>709</v>
      </c>
      <c r="AV125">
        <v>0</v>
      </c>
      <c r="AW125">
        <v>1952</v>
      </c>
      <c r="AX125" t="s">
        <v>187</v>
      </c>
    </row>
    <row r="126" spans="1:51" hidden="1" x14ac:dyDescent="0.2">
      <c r="A126" s="14" t="s">
        <v>180</v>
      </c>
      <c r="B126">
        <v>977</v>
      </c>
      <c r="C126">
        <v>0</v>
      </c>
      <c r="D126" s="17" t="s">
        <v>598</v>
      </c>
      <c r="E126" t="s">
        <v>711</v>
      </c>
      <c r="F126">
        <v>100</v>
      </c>
      <c r="G126" t="s">
        <v>188</v>
      </c>
      <c r="H126" s="11">
        <v>0</v>
      </c>
      <c r="I126">
        <v>72.73</v>
      </c>
      <c r="J126" t="s">
        <v>182</v>
      </c>
      <c r="K126">
        <v>2</v>
      </c>
      <c r="L126" t="s">
        <v>191</v>
      </c>
      <c r="M126" s="11">
        <v>231161</v>
      </c>
      <c r="N126" t="s">
        <v>712</v>
      </c>
      <c r="O126" s="11" t="s">
        <v>600</v>
      </c>
      <c r="Q126" s="11" t="s">
        <v>214</v>
      </c>
      <c r="R126" t="s">
        <v>713</v>
      </c>
      <c r="S126" t="s">
        <v>215</v>
      </c>
      <c r="T126">
        <v>33100</v>
      </c>
      <c r="U126" t="s">
        <v>212</v>
      </c>
      <c r="V126">
        <v>100</v>
      </c>
      <c r="W126" t="s">
        <v>182</v>
      </c>
      <c r="X126">
        <v>2</v>
      </c>
      <c r="Y126">
        <v>-72.73</v>
      </c>
      <c r="Z126">
        <v>1</v>
      </c>
      <c r="AA126">
        <v>96411</v>
      </c>
      <c r="AB126">
        <v>0</v>
      </c>
      <c r="AC126" t="s">
        <v>189</v>
      </c>
      <c r="AD126">
        <v>0</v>
      </c>
      <c r="AE126">
        <v>1</v>
      </c>
      <c r="AF126">
        <v>1</v>
      </c>
      <c r="AG126">
        <v>863164090</v>
      </c>
      <c r="AH126">
        <v>5</v>
      </c>
      <c r="AI126">
        <v>1</v>
      </c>
      <c r="AJ126">
        <v>1</v>
      </c>
      <c r="AK126">
        <v>0</v>
      </c>
      <c r="AL126" s="33" t="s">
        <v>607</v>
      </c>
      <c r="AO126" t="s">
        <v>189</v>
      </c>
      <c r="AP126">
        <v>17</v>
      </c>
      <c r="AQ126" t="s">
        <v>192</v>
      </c>
      <c r="AR126" t="s">
        <v>214</v>
      </c>
      <c r="AS126" t="s">
        <v>598</v>
      </c>
      <c r="AT126" t="s">
        <v>711</v>
      </c>
      <c r="AV126">
        <v>0</v>
      </c>
      <c r="AW126">
        <v>72.73</v>
      </c>
      <c r="AX126" t="s">
        <v>187</v>
      </c>
    </row>
    <row r="127" spans="1:51" x14ac:dyDescent="0.2">
      <c r="A127" s="14" t="s">
        <v>180</v>
      </c>
      <c r="B127">
        <v>977</v>
      </c>
      <c r="C127">
        <v>0</v>
      </c>
      <c r="D127" s="17" t="s">
        <v>598</v>
      </c>
      <c r="E127" t="s">
        <v>711</v>
      </c>
      <c r="F127">
        <v>100</v>
      </c>
      <c r="G127" t="s">
        <v>181</v>
      </c>
      <c r="H127" s="11">
        <v>72.73</v>
      </c>
      <c r="I127">
        <v>0</v>
      </c>
      <c r="J127" t="s">
        <v>182</v>
      </c>
      <c r="K127">
        <v>2</v>
      </c>
      <c r="L127" t="s">
        <v>191</v>
      </c>
      <c r="M127" s="11">
        <v>231161</v>
      </c>
      <c r="N127" t="s">
        <v>712</v>
      </c>
      <c r="O127" s="11" t="s">
        <v>600</v>
      </c>
      <c r="Q127" s="11" t="s">
        <v>214</v>
      </c>
      <c r="R127" t="s">
        <v>713</v>
      </c>
      <c r="S127" t="s">
        <v>215</v>
      </c>
      <c r="T127">
        <v>33100</v>
      </c>
      <c r="U127" t="s">
        <v>212</v>
      </c>
      <c r="V127">
        <v>100</v>
      </c>
      <c r="W127" t="s">
        <v>182</v>
      </c>
      <c r="X127">
        <v>2</v>
      </c>
      <c r="Y127">
        <v>72.73</v>
      </c>
      <c r="Z127">
        <v>1</v>
      </c>
      <c r="AA127">
        <v>97537</v>
      </c>
      <c r="AB127">
        <v>0</v>
      </c>
      <c r="AC127" t="s">
        <v>186</v>
      </c>
      <c r="AD127">
        <v>0</v>
      </c>
      <c r="AE127">
        <v>4</v>
      </c>
      <c r="AF127">
        <v>1</v>
      </c>
      <c r="AG127">
        <v>863164090</v>
      </c>
      <c r="AH127">
        <v>5</v>
      </c>
      <c r="AI127">
        <v>1</v>
      </c>
      <c r="AJ127">
        <v>1</v>
      </c>
      <c r="AK127">
        <v>0</v>
      </c>
      <c r="AL127" s="33" t="s">
        <v>602</v>
      </c>
      <c r="AO127" t="s">
        <v>186</v>
      </c>
      <c r="AP127">
        <v>53</v>
      </c>
      <c r="AQ127" t="s">
        <v>192</v>
      </c>
      <c r="AR127" t="s">
        <v>214</v>
      </c>
      <c r="AS127" t="s">
        <v>598</v>
      </c>
      <c r="AT127" t="s">
        <v>711</v>
      </c>
      <c r="AV127">
        <v>72.73</v>
      </c>
      <c r="AW127">
        <v>0</v>
      </c>
      <c r="AX127" t="s">
        <v>187</v>
      </c>
      <c r="AY127" t="str">
        <f>+MID(D127,4,2)</f>
        <v>12</v>
      </c>
    </row>
    <row r="128" spans="1:51" hidden="1" x14ac:dyDescent="0.2">
      <c r="A128" s="14" t="s">
        <v>180</v>
      </c>
      <c r="B128">
        <v>1037</v>
      </c>
      <c r="C128">
        <v>0</v>
      </c>
      <c r="D128" s="17" t="s">
        <v>568</v>
      </c>
      <c r="E128" t="s">
        <v>714</v>
      </c>
      <c r="F128">
        <v>100</v>
      </c>
      <c r="G128" t="s">
        <v>188</v>
      </c>
      <c r="H128" s="11">
        <v>0</v>
      </c>
      <c r="I128">
        <v>434.33</v>
      </c>
      <c r="J128" t="s">
        <v>182</v>
      </c>
      <c r="K128">
        <v>2</v>
      </c>
      <c r="L128" t="s">
        <v>191</v>
      </c>
      <c r="M128" s="11">
        <v>31045359</v>
      </c>
      <c r="O128" s="11" t="s">
        <v>491</v>
      </c>
      <c r="Q128" s="11" t="s">
        <v>34</v>
      </c>
      <c r="R128" t="s">
        <v>216</v>
      </c>
      <c r="S128" t="s">
        <v>184</v>
      </c>
      <c r="T128">
        <v>34170</v>
      </c>
      <c r="U128" t="s">
        <v>185</v>
      </c>
      <c r="V128">
        <v>100</v>
      </c>
      <c r="W128" t="s">
        <v>182</v>
      </c>
      <c r="X128">
        <v>2</v>
      </c>
      <c r="Y128">
        <v>-434.33</v>
      </c>
      <c r="Z128">
        <v>1</v>
      </c>
      <c r="AA128">
        <v>95132</v>
      </c>
      <c r="AB128">
        <v>0</v>
      </c>
      <c r="AC128" t="s">
        <v>189</v>
      </c>
      <c r="AD128">
        <v>0</v>
      </c>
      <c r="AE128">
        <v>1</v>
      </c>
      <c r="AF128">
        <v>1</v>
      </c>
      <c r="AG128">
        <v>100502046</v>
      </c>
      <c r="AH128">
        <v>5</v>
      </c>
      <c r="AI128">
        <v>1</v>
      </c>
      <c r="AJ128">
        <v>1</v>
      </c>
      <c r="AK128">
        <v>0</v>
      </c>
      <c r="AL128" s="33" t="s">
        <v>494</v>
      </c>
      <c r="AO128" t="s">
        <v>189</v>
      </c>
      <c r="AP128">
        <v>17</v>
      </c>
      <c r="AQ128" t="s">
        <v>192</v>
      </c>
      <c r="AR128" t="s">
        <v>34</v>
      </c>
      <c r="AS128" t="s">
        <v>568</v>
      </c>
      <c r="AT128" t="s">
        <v>714</v>
      </c>
      <c r="AV128">
        <v>0</v>
      </c>
      <c r="AW128">
        <v>434.33</v>
      </c>
      <c r="AX128" t="s">
        <v>187</v>
      </c>
    </row>
    <row r="129" spans="1:51" hidden="1" x14ac:dyDescent="0.2">
      <c r="A129" s="14" t="s">
        <v>180</v>
      </c>
      <c r="B129">
        <v>1037</v>
      </c>
      <c r="C129">
        <v>0</v>
      </c>
      <c r="D129" s="17" t="s">
        <v>568</v>
      </c>
      <c r="E129" t="s">
        <v>714</v>
      </c>
      <c r="F129">
        <v>100</v>
      </c>
      <c r="G129" t="s">
        <v>181</v>
      </c>
      <c r="H129" s="11">
        <v>434.33</v>
      </c>
      <c r="I129">
        <v>0</v>
      </c>
      <c r="J129" t="s">
        <v>182</v>
      </c>
      <c r="K129">
        <v>2</v>
      </c>
      <c r="L129" t="s">
        <v>191</v>
      </c>
      <c r="M129" s="11">
        <v>31045359</v>
      </c>
      <c r="O129" s="11" t="s">
        <v>491</v>
      </c>
      <c r="Q129" s="11" t="s">
        <v>34</v>
      </c>
      <c r="R129" t="s">
        <v>216</v>
      </c>
      <c r="S129" t="s">
        <v>184</v>
      </c>
      <c r="T129">
        <v>34170</v>
      </c>
      <c r="U129" t="s">
        <v>185</v>
      </c>
      <c r="V129">
        <v>100</v>
      </c>
      <c r="W129" t="s">
        <v>182</v>
      </c>
      <c r="X129">
        <v>2</v>
      </c>
      <c r="Y129">
        <v>434.33</v>
      </c>
      <c r="Z129">
        <v>1</v>
      </c>
      <c r="AA129">
        <v>96526</v>
      </c>
      <c r="AB129">
        <v>0</v>
      </c>
      <c r="AC129" t="s">
        <v>186</v>
      </c>
      <c r="AD129">
        <v>0</v>
      </c>
      <c r="AE129">
        <v>6</v>
      </c>
      <c r="AF129">
        <v>1</v>
      </c>
      <c r="AG129">
        <v>100502046</v>
      </c>
      <c r="AH129">
        <v>5</v>
      </c>
      <c r="AI129">
        <v>1</v>
      </c>
      <c r="AJ129">
        <v>1</v>
      </c>
      <c r="AK129">
        <v>0</v>
      </c>
      <c r="AL129" s="33" t="s">
        <v>604</v>
      </c>
      <c r="AO129" t="s">
        <v>186</v>
      </c>
      <c r="AP129">
        <v>53</v>
      </c>
      <c r="AQ129" t="s">
        <v>192</v>
      </c>
      <c r="AR129" t="s">
        <v>34</v>
      </c>
      <c r="AS129" t="s">
        <v>568</v>
      </c>
      <c r="AT129" t="s">
        <v>714</v>
      </c>
      <c r="AV129">
        <v>434.33</v>
      </c>
      <c r="AW129">
        <v>0</v>
      </c>
      <c r="AX129" t="s">
        <v>187</v>
      </c>
      <c r="AY129" t="str">
        <f>+MID(D129,4,2)</f>
        <v>10</v>
      </c>
    </row>
    <row r="130" spans="1:51" hidden="1" x14ac:dyDescent="0.2">
      <c r="A130" s="14" t="s">
        <v>180</v>
      </c>
      <c r="B130">
        <v>1037</v>
      </c>
      <c r="C130">
        <v>0</v>
      </c>
      <c r="D130" s="17" t="s">
        <v>594</v>
      </c>
      <c r="E130" t="s">
        <v>715</v>
      </c>
      <c r="F130">
        <v>100</v>
      </c>
      <c r="G130" t="s">
        <v>188</v>
      </c>
      <c r="H130" s="11">
        <v>0</v>
      </c>
      <c r="I130">
        <v>1504.54</v>
      </c>
      <c r="J130" t="s">
        <v>182</v>
      </c>
      <c r="K130">
        <v>2</v>
      </c>
      <c r="L130" t="s">
        <v>191</v>
      </c>
      <c r="M130" s="11">
        <v>31050946</v>
      </c>
      <c r="O130" s="11" t="s">
        <v>494</v>
      </c>
      <c r="Q130" s="11" t="s">
        <v>34</v>
      </c>
      <c r="R130" t="s">
        <v>216</v>
      </c>
      <c r="S130" t="s">
        <v>184</v>
      </c>
      <c r="T130">
        <v>34170</v>
      </c>
      <c r="U130" t="s">
        <v>185</v>
      </c>
      <c r="V130">
        <v>100</v>
      </c>
      <c r="W130" t="s">
        <v>182</v>
      </c>
      <c r="X130">
        <v>2</v>
      </c>
      <c r="Y130">
        <v>-1504.54</v>
      </c>
      <c r="Z130">
        <v>1</v>
      </c>
      <c r="AA130">
        <v>95637</v>
      </c>
      <c r="AB130">
        <v>0</v>
      </c>
      <c r="AC130" t="s">
        <v>189</v>
      </c>
      <c r="AD130">
        <v>0</v>
      </c>
      <c r="AE130">
        <v>1</v>
      </c>
      <c r="AF130">
        <v>1</v>
      </c>
      <c r="AG130">
        <v>100502046</v>
      </c>
      <c r="AH130">
        <v>5</v>
      </c>
      <c r="AI130">
        <v>1</v>
      </c>
      <c r="AJ130">
        <v>1</v>
      </c>
      <c r="AK130">
        <v>0</v>
      </c>
      <c r="AL130" s="33" t="s">
        <v>447</v>
      </c>
      <c r="AO130" t="s">
        <v>189</v>
      </c>
      <c r="AP130">
        <v>17</v>
      </c>
      <c r="AQ130" t="s">
        <v>192</v>
      </c>
      <c r="AR130" t="s">
        <v>34</v>
      </c>
      <c r="AS130" t="s">
        <v>594</v>
      </c>
      <c r="AT130" t="s">
        <v>715</v>
      </c>
      <c r="AV130">
        <v>0</v>
      </c>
      <c r="AW130">
        <v>1504.54</v>
      </c>
      <c r="AX130" t="s">
        <v>187</v>
      </c>
    </row>
    <row r="131" spans="1:51" hidden="1" x14ac:dyDescent="0.2">
      <c r="A131" s="14" t="s">
        <v>180</v>
      </c>
      <c r="B131">
        <v>1037</v>
      </c>
      <c r="C131">
        <v>0</v>
      </c>
      <c r="D131" s="17" t="s">
        <v>594</v>
      </c>
      <c r="E131" t="s">
        <v>715</v>
      </c>
      <c r="F131">
        <v>100</v>
      </c>
      <c r="G131" t="s">
        <v>181</v>
      </c>
      <c r="H131" s="11">
        <v>1504.54</v>
      </c>
      <c r="I131">
        <v>0</v>
      </c>
      <c r="J131" t="s">
        <v>182</v>
      </c>
      <c r="K131">
        <v>2</v>
      </c>
      <c r="L131" t="s">
        <v>191</v>
      </c>
      <c r="M131" s="11">
        <v>31050946</v>
      </c>
      <c r="O131" s="11" t="s">
        <v>494</v>
      </c>
      <c r="Q131" s="11" t="s">
        <v>34</v>
      </c>
      <c r="R131" t="s">
        <v>216</v>
      </c>
      <c r="S131" t="s">
        <v>184</v>
      </c>
      <c r="T131">
        <v>34170</v>
      </c>
      <c r="U131" t="s">
        <v>185</v>
      </c>
      <c r="V131">
        <v>100</v>
      </c>
      <c r="W131" t="s">
        <v>182</v>
      </c>
      <c r="X131">
        <v>2</v>
      </c>
      <c r="Y131">
        <v>1504.54</v>
      </c>
      <c r="Z131">
        <v>1</v>
      </c>
      <c r="AA131">
        <v>97085</v>
      </c>
      <c r="AB131">
        <v>0</v>
      </c>
      <c r="AC131" t="s">
        <v>186</v>
      </c>
      <c r="AD131">
        <v>0</v>
      </c>
      <c r="AE131">
        <v>8</v>
      </c>
      <c r="AF131">
        <v>1</v>
      </c>
      <c r="AG131">
        <v>100502046</v>
      </c>
      <c r="AH131">
        <v>5</v>
      </c>
      <c r="AI131">
        <v>1</v>
      </c>
      <c r="AJ131">
        <v>1</v>
      </c>
      <c r="AK131">
        <v>0</v>
      </c>
      <c r="AL131" s="33" t="s">
        <v>597</v>
      </c>
      <c r="AO131" t="s">
        <v>186</v>
      </c>
      <c r="AP131">
        <v>53</v>
      </c>
      <c r="AQ131" t="s">
        <v>192</v>
      </c>
      <c r="AR131" t="s">
        <v>34</v>
      </c>
      <c r="AS131" t="s">
        <v>594</v>
      </c>
      <c r="AT131" t="s">
        <v>715</v>
      </c>
      <c r="AV131">
        <v>1504.54</v>
      </c>
      <c r="AW131">
        <v>0</v>
      </c>
      <c r="AX131" t="s">
        <v>187</v>
      </c>
      <c r="AY131" t="str">
        <f>+MID(D131,4,2)</f>
        <v>11</v>
      </c>
    </row>
    <row r="132" spans="1:51" hidden="1" x14ac:dyDescent="0.2">
      <c r="A132" s="14" t="s">
        <v>180</v>
      </c>
      <c r="B132">
        <v>1037</v>
      </c>
      <c r="C132">
        <v>0</v>
      </c>
      <c r="D132" s="17" t="s">
        <v>598</v>
      </c>
      <c r="E132" t="s">
        <v>716</v>
      </c>
      <c r="F132">
        <v>100</v>
      </c>
      <c r="G132" t="s">
        <v>188</v>
      </c>
      <c r="H132" s="11">
        <v>0</v>
      </c>
      <c r="I132">
        <v>550.66999999999996</v>
      </c>
      <c r="J132" t="s">
        <v>182</v>
      </c>
      <c r="K132">
        <v>2</v>
      </c>
      <c r="L132" t="s">
        <v>191</v>
      </c>
      <c r="M132" s="11">
        <v>31058468</v>
      </c>
      <c r="O132" s="11" t="s">
        <v>568</v>
      </c>
      <c r="Q132" s="11" t="s">
        <v>34</v>
      </c>
      <c r="R132" t="s">
        <v>216</v>
      </c>
      <c r="S132" t="s">
        <v>184</v>
      </c>
      <c r="T132">
        <v>34170</v>
      </c>
      <c r="U132" t="s">
        <v>185</v>
      </c>
      <c r="V132">
        <v>100</v>
      </c>
      <c r="W132" t="s">
        <v>182</v>
      </c>
      <c r="X132">
        <v>2</v>
      </c>
      <c r="Y132">
        <v>-550.66999999999996</v>
      </c>
      <c r="Z132">
        <v>1</v>
      </c>
      <c r="AA132">
        <v>96459</v>
      </c>
      <c r="AB132">
        <v>0</v>
      </c>
      <c r="AC132" t="s">
        <v>189</v>
      </c>
      <c r="AD132">
        <v>0</v>
      </c>
      <c r="AE132">
        <v>1</v>
      </c>
      <c r="AF132">
        <v>1</v>
      </c>
      <c r="AG132">
        <v>100502046</v>
      </c>
      <c r="AH132">
        <v>5</v>
      </c>
      <c r="AI132">
        <v>1</v>
      </c>
      <c r="AJ132">
        <v>1</v>
      </c>
      <c r="AK132">
        <v>0</v>
      </c>
      <c r="AL132" s="33" t="s">
        <v>717</v>
      </c>
      <c r="AO132" t="s">
        <v>189</v>
      </c>
      <c r="AP132">
        <v>17</v>
      </c>
      <c r="AQ132" t="s">
        <v>192</v>
      </c>
      <c r="AR132" t="s">
        <v>34</v>
      </c>
      <c r="AS132" t="s">
        <v>598</v>
      </c>
      <c r="AT132" t="s">
        <v>716</v>
      </c>
      <c r="AV132">
        <v>0</v>
      </c>
      <c r="AW132">
        <v>550.66999999999996</v>
      </c>
      <c r="AX132" t="s">
        <v>187</v>
      </c>
    </row>
    <row r="133" spans="1:51" x14ac:dyDescent="0.2">
      <c r="A133" s="14" t="s">
        <v>180</v>
      </c>
      <c r="B133">
        <v>1037</v>
      </c>
      <c r="C133">
        <v>0</v>
      </c>
      <c r="D133" s="17" t="s">
        <v>598</v>
      </c>
      <c r="E133" t="s">
        <v>716</v>
      </c>
      <c r="F133">
        <v>100</v>
      </c>
      <c r="G133" t="s">
        <v>181</v>
      </c>
      <c r="H133" s="11">
        <v>550.66999999999996</v>
      </c>
      <c r="I133">
        <v>0</v>
      </c>
      <c r="J133" t="s">
        <v>182</v>
      </c>
      <c r="K133">
        <v>2</v>
      </c>
      <c r="L133" t="s">
        <v>191</v>
      </c>
      <c r="M133" s="11">
        <v>31058468</v>
      </c>
      <c r="O133" s="11" t="s">
        <v>568</v>
      </c>
      <c r="Q133" s="11" t="s">
        <v>34</v>
      </c>
      <c r="R133" t="s">
        <v>216</v>
      </c>
      <c r="S133" t="s">
        <v>184</v>
      </c>
      <c r="T133">
        <v>34170</v>
      </c>
      <c r="U133" t="s">
        <v>185</v>
      </c>
      <c r="V133">
        <v>100</v>
      </c>
      <c r="W133" t="s">
        <v>182</v>
      </c>
      <c r="X133">
        <v>2</v>
      </c>
      <c r="Y133">
        <v>550.66999999999996</v>
      </c>
      <c r="Z133">
        <v>1</v>
      </c>
      <c r="AA133">
        <v>97537</v>
      </c>
      <c r="AB133">
        <v>0</v>
      </c>
      <c r="AC133" t="s">
        <v>186</v>
      </c>
      <c r="AD133">
        <v>0</v>
      </c>
      <c r="AE133">
        <v>5</v>
      </c>
      <c r="AF133">
        <v>1</v>
      </c>
      <c r="AG133">
        <v>100502046</v>
      </c>
      <c r="AH133">
        <v>5</v>
      </c>
      <c r="AI133">
        <v>1</v>
      </c>
      <c r="AJ133">
        <v>1</v>
      </c>
      <c r="AK133">
        <v>0</v>
      </c>
      <c r="AL133" s="33" t="s">
        <v>602</v>
      </c>
      <c r="AO133" t="s">
        <v>186</v>
      </c>
      <c r="AP133">
        <v>53</v>
      </c>
      <c r="AQ133" t="s">
        <v>192</v>
      </c>
      <c r="AR133" t="s">
        <v>34</v>
      </c>
      <c r="AS133" t="s">
        <v>598</v>
      </c>
      <c r="AT133" t="s">
        <v>716</v>
      </c>
      <c r="AV133">
        <v>550.66999999999996</v>
      </c>
      <c r="AW133">
        <v>0</v>
      </c>
      <c r="AX133" t="s">
        <v>187</v>
      </c>
      <c r="AY133" t="str">
        <f t="shared" ref="AY133:AY134" si="7">+MID(D133,4,2)</f>
        <v>12</v>
      </c>
    </row>
    <row r="134" spans="1:51" hidden="1" x14ac:dyDescent="0.2">
      <c r="A134" s="14" t="s">
        <v>180</v>
      </c>
      <c r="B134">
        <v>1075</v>
      </c>
      <c r="C134">
        <v>0</v>
      </c>
      <c r="D134" s="17" t="s">
        <v>568</v>
      </c>
      <c r="E134" t="s">
        <v>718</v>
      </c>
      <c r="F134">
        <v>100</v>
      </c>
      <c r="G134" t="s">
        <v>181</v>
      </c>
      <c r="H134" s="11">
        <v>368.83</v>
      </c>
      <c r="I134">
        <v>0</v>
      </c>
      <c r="J134" t="s">
        <v>182</v>
      </c>
      <c r="K134">
        <v>2</v>
      </c>
      <c r="L134" t="s">
        <v>183</v>
      </c>
      <c r="M134" s="11">
        <v>34702268</v>
      </c>
      <c r="O134" s="11" t="s">
        <v>565</v>
      </c>
      <c r="Q134" s="11" t="s">
        <v>719</v>
      </c>
      <c r="R134" t="s">
        <v>720</v>
      </c>
      <c r="S134" t="s">
        <v>721</v>
      </c>
      <c r="T134">
        <v>24035</v>
      </c>
      <c r="U134" t="s">
        <v>722</v>
      </c>
      <c r="V134">
        <v>100</v>
      </c>
      <c r="W134" t="s">
        <v>182</v>
      </c>
      <c r="X134">
        <v>2</v>
      </c>
      <c r="Y134">
        <v>368.83</v>
      </c>
      <c r="Z134">
        <v>1</v>
      </c>
      <c r="AA134">
        <v>94957</v>
      </c>
      <c r="AB134">
        <v>0</v>
      </c>
      <c r="AC134" t="s">
        <v>186</v>
      </c>
      <c r="AD134">
        <v>0</v>
      </c>
      <c r="AE134">
        <v>6</v>
      </c>
      <c r="AF134">
        <v>1</v>
      </c>
      <c r="AI134">
        <v>1</v>
      </c>
      <c r="AJ134">
        <v>1</v>
      </c>
      <c r="AK134">
        <v>0</v>
      </c>
      <c r="AL134" s="33" t="s">
        <v>565</v>
      </c>
      <c r="AO134" t="s">
        <v>186</v>
      </c>
      <c r="AP134">
        <v>57</v>
      </c>
      <c r="AQ134" t="s">
        <v>183</v>
      </c>
      <c r="AR134" t="s">
        <v>719</v>
      </c>
      <c r="AS134" t="s">
        <v>568</v>
      </c>
      <c r="AT134" t="s">
        <v>718</v>
      </c>
      <c r="AV134">
        <v>368.83</v>
      </c>
      <c r="AW134">
        <v>0</v>
      </c>
      <c r="AX134" t="s">
        <v>187</v>
      </c>
      <c r="AY134" t="str">
        <f t="shared" si="7"/>
        <v>10</v>
      </c>
    </row>
    <row r="135" spans="1:51" hidden="1" x14ac:dyDescent="0.2">
      <c r="A135" s="14" t="s">
        <v>180</v>
      </c>
      <c r="B135">
        <v>1075</v>
      </c>
      <c r="C135">
        <v>0</v>
      </c>
      <c r="D135" s="17" t="s">
        <v>568</v>
      </c>
      <c r="E135" t="s">
        <v>718</v>
      </c>
      <c r="F135">
        <v>100</v>
      </c>
      <c r="G135" t="s">
        <v>188</v>
      </c>
      <c r="H135" s="11">
        <v>0</v>
      </c>
      <c r="I135">
        <v>368.83</v>
      </c>
      <c r="J135" t="s">
        <v>182</v>
      </c>
      <c r="K135">
        <v>2</v>
      </c>
      <c r="L135" t="s">
        <v>183</v>
      </c>
      <c r="M135" s="11">
        <v>34702268</v>
      </c>
      <c r="O135" s="11" t="s">
        <v>565</v>
      </c>
      <c r="Q135" s="11" t="s">
        <v>719</v>
      </c>
      <c r="R135" t="s">
        <v>720</v>
      </c>
      <c r="S135" t="s">
        <v>721</v>
      </c>
      <c r="T135">
        <v>24035</v>
      </c>
      <c r="U135" t="s">
        <v>722</v>
      </c>
      <c r="V135">
        <v>100</v>
      </c>
      <c r="W135" t="s">
        <v>182</v>
      </c>
      <c r="X135">
        <v>2</v>
      </c>
      <c r="Y135">
        <v>-368.83</v>
      </c>
      <c r="Z135">
        <v>1</v>
      </c>
      <c r="AA135">
        <v>94952</v>
      </c>
      <c r="AB135">
        <v>0</v>
      </c>
      <c r="AC135" t="s">
        <v>189</v>
      </c>
      <c r="AD135">
        <v>0</v>
      </c>
      <c r="AE135">
        <v>1</v>
      </c>
      <c r="AF135">
        <v>1</v>
      </c>
      <c r="AI135">
        <v>1</v>
      </c>
      <c r="AJ135">
        <v>1</v>
      </c>
      <c r="AK135">
        <v>0</v>
      </c>
      <c r="AL135" s="33" t="s">
        <v>491</v>
      </c>
      <c r="AO135" t="s">
        <v>189</v>
      </c>
      <c r="AP135">
        <v>17</v>
      </c>
      <c r="AQ135" t="s">
        <v>183</v>
      </c>
      <c r="AR135" t="s">
        <v>719</v>
      </c>
      <c r="AS135" t="s">
        <v>568</v>
      </c>
      <c r="AT135" t="s">
        <v>718</v>
      </c>
      <c r="AV135">
        <v>0</v>
      </c>
      <c r="AW135">
        <v>368.83</v>
      </c>
      <c r="AX135" t="s">
        <v>187</v>
      </c>
    </row>
    <row r="136" spans="1:51" hidden="1" x14ac:dyDescent="0.2">
      <c r="A136" s="14" t="s">
        <v>180</v>
      </c>
      <c r="B136">
        <v>1099</v>
      </c>
      <c r="C136">
        <v>0</v>
      </c>
      <c r="D136" s="17" t="s">
        <v>598</v>
      </c>
      <c r="E136" t="s">
        <v>723</v>
      </c>
      <c r="F136">
        <v>100</v>
      </c>
      <c r="G136" t="s">
        <v>188</v>
      </c>
      <c r="H136" s="11">
        <v>0</v>
      </c>
      <c r="I136">
        <v>30</v>
      </c>
      <c r="J136" t="s">
        <v>182</v>
      </c>
      <c r="K136">
        <v>2</v>
      </c>
      <c r="L136" t="s">
        <v>191</v>
      </c>
      <c r="M136" s="11">
        <v>222527</v>
      </c>
      <c r="O136" s="11" t="s">
        <v>527</v>
      </c>
      <c r="Q136" s="11" t="s">
        <v>81</v>
      </c>
      <c r="R136" t="s">
        <v>724</v>
      </c>
      <c r="S136" t="s">
        <v>725</v>
      </c>
      <c r="T136">
        <v>20090</v>
      </c>
      <c r="U136" t="s">
        <v>195</v>
      </c>
      <c r="V136">
        <v>100</v>
      </c>
      <c r="W136" t="s">
        <v>182</v>
      </c>
      <c r="X136">
        <v>2</v>
      </c>
      <c r="Y136">
        <v>-30</v>
      </c>
      <c r="Z136">
        <v>1</v>
      </c>
      <c r="AA136">
        <v>95845</v>
      </c>
      <c r="AB136">
        <v>0</v>
      </c>
      <c r="AC136" t="s">
        <v>189</v>
      </c>
      <c r="AD136">
        <v>0</v>
      </c>
      <c r="AE136">
        <v>1</v>
      </c>
      <c r="AF136">
        <v>1</v>
      </c>
      <c r="AG136">
        <v>272</v>
      </c>
      <c r="AH136">
        <v>5</v>
      </c>
      <c r="AI136">
        <v>1</v>
      </c>
      <c r="AJ136">
        <v>1</v>
      </c>
      <c r="AK136">
        <v>0</v>
      </c>
      <c r="AL136" s="33" t="s">
        <v>566</v>
      </c>
      <c r="AO136" t="s">
        <v>189</v>
      </c>
      <c r="AP136">
        <v>17</v>
      </c>
      <c r="AQ136" t="s">
        <v>192</v>
      </c>
      <c r="AR136" t="s">
        <v>81</v>
      </c>
      <c r="AS136" t="s">
        <v>598</v>
      </c>
      <c r="AT136" t="s">
        <v>723</v>
      </c>
      <c r="AV136">
        <v>0</v>
      </c>
      <c r="AW136">
        <v>30</v>
      </c>
      <c r="AX136" t="s">
        <v>187</v>
      </c>
    </row>
    <row r="137" spans="1:51" x14ac:dyDescent="0.2">
      <c r="A137" s="14" t="s">
        <v>180</v>
      </c>
      <c r="B137">
        <v>1099</v>
      </c>
      <c r="C137">
        <v>0</v>
      </c>
      <c r="D137" s="17" t="s">
        <v>598</v>
      </c>
      <c r="E137" t="s">
        <v>723</v>
      </c>
      <c r="F137">
        <v>100</v>
      </c>
      <c r="G137" t="s">
        <v>181</v>
      </c>
      <c r="H137" s="11">
        <v>30</v>
      </c>
      <c r="I137">
        <v>0</v>
      </c>
      <c r="J137" t="s">
        <v>182</v>
      </c>
      <c r="K137">
        <v>2</v>
      </c>
      <c r="L137" t="s">
        <v>191</v>
      </c>
      <c r="M137" s="11">
        <v>222527</v>
      </c>
      <c r="O137" s="11" t="s">
        <v>527</v>
      </c>
      <c r="Q137" s="11" t="s">
        <v>81</v>
      </c>
      <c r="R137" t="s">
        <v>724</v>
      </c>
      <c r="S137" t="s">
        <v>725</v>
      </c>
      <c r="T137">
        <v>20090</v>
      </c>
      <c r="U137" t="s">
        <v>195</v>
      </c>
      <c r="V137">
        <v>100</v>
      </c>
      <c r="W137" t="s">
        <v>182</v>
      </c>
      <c r="X137">
        <v>2</v>
      </c>
      <c r="Y137">
        <v>30</v>
      </c>
      <c r="Z137">
        <v>1</v>
      </c>
      <c r="AA137">
        <v>97537</v>
      </c>
      <c r="AB137">
        <v>0</v>
      </c>
      <c r="AC137" t="s">
        <v>186</v>
      </c>
      <c r="AD137">
        <v>0</v>
      </c>
      <c r="AE137">
        <v>6</v>
      </c>
      <c r="AF137">
        <v>1</v>
      </c>
      <c r="AG137">
        <v>272</v>
      </c>
      <c r="AH137">
        <v>5</v>
      </c>
      <c r="AI137">
        <v>1</v>
      </c>
      <c r="AJ137">
        <v>1</v>
      </c>
      <c r="AK137">
        <v>0</v>
      </c>
      <c r="AL137" s="33" t="s">
        <v>602</v>
      </c>
      <c r="AO137" t="s">
        <v>186</v>
      </c>
      <c r="AP137">
        <v>53</v>
      </c>
      <c r="AQ137" t="s">
        <v>192</v>
      </c>
      <c r="AR137" t="s">
        <v>81</v>
      </c>
      <c r="AS137" t="s">
        <v>598</v>
      </c>
      <c r="AT137" t="s">
        <v>723</v>
      </c>
      <c r="AV137">
        <v>30</v>
      </c>
      <c r="AW137">
        <v>0</v>
      </c>
      <c r="AX137" t="s">
        <v>187</v>
      </c>
      <c r="AY137" t="str">
        <f>+MID(D137,4,2)</f>
        <v>12</v>
      </c>
    </row>
    <row r="138" spans="1:51" hidden="1" x14ac:dyDescent="0.2">
      <c r="A138" s="14" t="s">
        <v>180</v>
      </c>
      <c r="B138">
        <v>1099</v>
      </c>
      <c r="C138">
        <v>0</v>
      </c>
      <c r="D138" s="17" t="s">
        <v>598</v>
      </c>
      <c r="E138" t="s">
        <v>726</v>
      </c>
      <c r="F138">
        <v>100</v>
      </c>
      <c r="G138" t="s">
        <v>188</v>
      </c>
      <c r="H138" s="11">
        <v>0</v>
      </c>
      <c r="I138">
        <v>81.430000000000007</v>
      </c>
      <c r="J138" t="s">
        <v>182</v>
      </c>
      <c r="K138">
        <v>2</v>
      </c>
      <c r="L138" t="s">
        <v>191</v>
      </c>
      <c r="M138" s="11">
        <v>222528</v>
      </c>
      <c r="O138" s="11" t="s">
        <v>527</v>
      </c>
      <c r="Q138" s="11" t="s">
        <v>81</v>
      </c>
      <c r="R138" t="s">
        <v>724</v>
      </c>
      <c r="S138" t="s">
        <v>725</v>
      </c>
      <c r="T138">
        <v>20090</v>
      </c>
      <c r="U138" t="s">
        <v>195</v>
      </c>
      <c r="V138">
        <v>100</v>
      </c>
      <c r="W138" t="s">
        <v>182</v>
      </c>
      <c r="X138">
        <v>2</v>
      </c>
      <c r="Y138">
        <v>-81.430000000000007</v>
      </c>
      <c r="Z138">
        <v>1</v>
      </c>
      <c r="AA138">
        <v>95876</v>
      </c>
      <c r="AB138">
        <v>0</v>
      </c>
      <c r="AC138" t="s">
        <v>189</v>
      </c>
      <c r="AD138">
        <v>0</v>
      </c>
      <c r="AE138">
        <v>1</v>
      </c>
      <c r="AF138">
        <v>1</v>
      </c>
      <c r="AG138">
        <v>272</v>
      </c>
      <c r="AH138">
        <v>5</v>
      </c>
      <c r="AI138">
        <v>1</v>
      </c>
      <c r="AJ138">
        <v>1</v>
      </c>
      <c r="AK138">
        <v>0</v>
      </c>
      <c r="AL138" s="33" t="s">
        <v>569</v>
      </c>
      <c r="AO138" t="s">
        <v>189</v>
      </c>
      <c r="AP138">
        <v>17</v>
      </c>
      <c r="AQ138" t="s">
        <v>192</v>
      </c>
      <c r="AR138" t="s">
        <v>81</v>
      </c>
      <c r="AS138" t="s">
        <v>598</v>
      </c>
      <c r="AT138" t="s">
        <v>726</v>
      </c>
      <c r="AV138">
        <v>0</v>
      </c>
      <c r="AW138">
        <v>81.430000000000007</v>
      </c>
      <c r="AX138" t="s">
        <v>187</v>
      </c>
    </row>
    <row r="139" spans="1:51" x14ac:dyDescent="0.2">
      <c r="A139" s="14" t="s">
        <v>180</v>
      </c>
      <c r="B139">
        <v>1099</v>
      </c>
      <c r="C139">
        <v>0</v>
      </c>
      <c r="D139" s="17" t="s">
        <v>598</v>
      </c>
      <c r="E139" t="s">
        <v>726</v>
      </c>
      <c r="F139">
        <v>100</v>
      </c>
      <c r="G139" t="s">
        <v>181</v>
      </c>
      <c r="H139" s="11">
        <v>81.430000000000007</v>
      </c>
      <c r="I139">
        <v>0</v>
      </c>
      <c r="J139" t="s">
        <v>182</v>
      </c>
      <c r="K139">
        <v>2</v>
      </c>
      <c r="L139" t="s">
        <v>191</v>
      </c>
      <c r="M139" s="11">
        <v>222528</v>
      </c>
      <c r="O139" s="11" t="s">
        <v>527</v>
      </c>
      <c r="Q139" s="11" t="s">
        <v>81</v>
      </c>
      <c r="R139" t="s">
        <v>724</v>
      </c>
      <c r="S139" t="s">
        <v>725</v>
      </c>
      <c r="T139">
        <v>20090</v>
      </c>
      <c r="U139" t="s">
        <v>195</v>
      </c>
      <c r="V139">
        <v>100</v>
      </c>
      <c r="W139" t="s">
        <v>182</v>
      </c>
      <c r="X139">
        <v>2</v>
      </c>
      <c r="Y139">
        <v>81.430000000000007</v>
      </c>
      <c r="Z139">
        <v>1</v>
      </c>
      <c r="AA139">
        <v>97537</v>
      </c>
      <c r="AB139">
        <v>0</v>
      </c>
      <c r="AC139" t="s">
        <v>186</v>
      </c>
      <c r="AD139">
        <v>0</v>
      </c>
      <c r="AE139">
        <v>6</v>
      </c>
      <c r="AF139">
        <v>2</v>
      </c>
      <c r="AG139">
        <v>272</v>
      </c>
      <c r="AH139">
        <v>5</v>
      </c>
      <c r="AI139">
        <v>1</v>
      </c>
      <c r="AJ139">
        <v>1</v>
      </c>
      <c r="AK139">
        <v>0</v>
      </c>
      <c r="AL139" s="33" t="s">
        <v>602</v>
      </c>
      <c r="AO139" t="s">
        <v>186</v>
      </c>
      <c r="AP139">
        <v>53</v>
      </c>
      <c r="AQ139" t="s">
        <v>192</v>
      </c>
      <c r="AR139" t="s">
        <v>81</v>
      </c>
      <c r="AS139" t="s">
        <v>598</v>
      </c>
      <c r="AT139" t="s">
        <v>726</v>
      </c>
      <c r="AV139">
        <v>81.430000000000007</v>
      </c>
      <c r="AW139">
        <v>0</v>
      </c>
      <c r="AX139" t="s">
        <v>187</v>
      </c>
      <c r="AY139" t="str">
        <f>+MID(D139,4,2)</f>
        <v>12</v>
      </c>
    </row>
    <row r="140" spans="1:51" hidden="1" x14ac:dyDescent="0.2">
      <c r="A140" s="14" t="s">
        <v>180</v>
      </c>
      <c r="B140">
        <v>1214</v>
      </c>
      <c r="C140">
        <v>0</v>
      </c>
      <c r="D140" s="17" t="s">
        <v>598</v>
      </c>
      <c r="E140" t="s">
        <v>727</v>
      </c>
      <c r="F140">
        <v>100</v>
      </c>
      <c r="G140" t="s">
        <v>188</v>
      </c>
      <c r="H140" s="11">
        <v>0</v>
      </c>
      <c r="I140">
        <v>195.74</v>
      </c>
      <c r="J140" t="s">
        <v>182</v>
      </c>
      <c r="K140">
        <v>2</v>
      </c>
      <c r="L140" t="s">
        <v>191</v>
      </c>
      <c r="M140" s="11">
        <v>5682023</v>
      </c>
      <c r="O140" s="11" t="s">
        <v>566</v>
      </c>
      <c r="Q140" s="11" t="s">
        <v>115</v>
      </c>
      <c r="R140" t="s">
        <v>728</v>
      </c>
      <c r="S140" t="s">
        <v>184</v>
      </c>
      <c r="T140">
        <v>34170</v>
      </c>
      <c r="U140" t="s">
        <v>185</v>
      </c>
      <c r="V140">
        <v>100</v>
      </c>
      <c r="W140" t="s">
        <v>182</v>
      </c>
      <c r="X140">
        <v>2</v>
      </c>
      <c r="Y140">
        <v>-195.74</v>
      </c>
      <c r="Z140">
        <v>1</v>
      </c>
      <c r="AA140">
        <v>95967</v>
      </c>
      <c r="AB140">
        <v>0</v>
      </c>
      <c r="AC140" t="s">
        <v>189</v>
      </c>
      <c r="AD140">
        <v>0</v>
      </c>
      <c r="AE140">
        <v>1</v>
      </c>
      <c r="AF140">
        <v>1</v>
      </c>
      <c r="AG140">
        <v>306912499</v>
      </c>
      <c r="AH140">
        <v>5</v>
      </c>
      <c r="AI140">
        <v>1</v>
      </c>
      <c r="AJ140">
        <v>1</v>
      </c>
      <c r="AK140">
        <v>0</v>
      </c>
      <c r="AL140" s="33" t="s">
        <v>570</v>
      </c>
      <c r="AO140" t="s">
        <v>189</v>
      </c>
      <c r="AP140">
        <v>17</v>
      </c>
      <c r="AQ140" t="s">
        <v>192</v>
      </c>
      <c r="AR140" t="s">
        <v>115</v>
      </c>
      <c r="AS140" t="s">
        <v>598</v>
      </c>
      <c r="AT140" t="s">
        <v>727</v>
      </c>
      <c r="AV140">
        <v>0</v>
      </c>
      <c r="AW140">
        <v>195.74</v>
      </c>
      <c r="AX140" t="s">
        <v>187</v>
      </c>
    </row>
    <row r="141" spans="1:51" x14ac:dyDescent="0.2">
      <c r="A141" s="14" t="s">
        <v>180</v>
      </c>
      <c r="B141">
        <v>1214</v>
      </c>
      <c r="C141">
        <v>0</v>
      </c>
      <c r="D141" s="17" t="s">
        <v>598</v>
      </c>
      <c r="E141" t="s">
        <v>727</v>
      </c>
      <c r="F141">
        <v>100</v>
      </c>
      <c r="G141" t="s">
        <v>181</v>
      </c>
      <c r="H141" s="11">
        <v>195.74</v>
      </c>
      <c r="I141">
        <v>0</v>
      </c>
      <c r="J141" t="s">
        <v>182</v>
      </c>
      <c r="K141">
        <v>2</v>
      </c>
      <c r="L141" t="s">
        <v>191</v>
      </c>
      <c r="M141" s="11">
        <v>5682023</v>
      </c>
      <c r="O141" s="11" t="s">
        <v>566</v>
      </c>
      <c r="Q141" s="11" t="s">
        <v>115</v>
      </c>
      <c r="R141" t="s">
        <v>728</v>
      </c>
      <c r="S141" t="s">
        <v>184</v>
      </c>
      <c r="T141">
        <v>34170</v>
      </c>
      <c r="U141" t="s">
        <v>185</v>
      </c>
      <c r="V141">
        <v>100</v>
      </c>
      <c r="W141" t="s">
        <v>182</v>
      </c>
      <c r="X141">
        <v>2</v>
      </c>
      <c r="Y141">
        <v>195.74</v>
      </c>
      <c r="Z141">
        <v>1</v>
      </c>
      <c r="AA141">
        <v>97537</v>
      </c>
      <c r="AB141">
        <v>0</v>
      </c>
      <c r="AC141" t="s">
        <v>186</v>
      </c>
      <c r="AD141">
        <v>0</v>
      </c>
      <c r="AE141">
        <v>7</v>
      </c>
      <c r="AF141">
        <v>1</v>
      </c>
      <c r="AG141">
        <v>306912499</v>
      </c>
      <c r="AH141">
        <v>5</v>
      </c>
      <c r="AI141">
        <v>1</v>
      </c>
      <c r="AJ141">
        <v>1</v>
      </c>
      <c r="AK141">
        <v>0</v>
      </c>
      <c r="AL141" s="33" t="s">
        <v>602</v>
      </c>
      <c r="AO141" t="s">
        <v>186</v>
      </c>
      <c r="AP141">
        <v>53</v>
      </c>
      <c r="AQ141" t="s">
        <v>192</v>
      </c>
      <c r="AR141" t="s">
        <v>115</v>
      </c>
      <c r="AS141" t="s">
        <v>598</v>
      </c>
      <c r="AT141" t="s">
        <v>727</v>
      </c>
      <c r="AV141">
        <v>195.74</v>
      </c>
      <c r="AW141">
        <v>0</v>
      </c>
      <c r="AX141" t="s">
        <v>187</v>
      </c>
      <c r="AY141" t="str">
        <f>+MID(D141,4,2)</f>
        <v>12</v>
      </c>
    </row>
    <row r="142" spans="1:51" hidden="1" x14ac:dyDescent="0.2">
      <c r="A142" s="14" t="s">
        <v>180</v>
      </c>
      <c r="B142">
        <v>1231</v>
      </c>
      <c r="C142">
        <v>0</v>
      </c>
      <c r="D142" s="17" t="s">
        <v>568</v>
      </c>
      <c r="E142" t="s">
        <v>729</v>
      </c>
      <c r="F142">
        <v>100</v>
      </c>
      <c r="G142" t="s">
        <v>188</v>
      </c>
      <c r="H142" s="11">
        <v>0</v>
      </c>
      <c r="I142">
        <v>271.82</v>
      </c>
      <c r="J142" t="s">
        <v>182</v>
      </c>
      <c r="K142">
        <v>2</v>
      </c>
      <c r="L142" t="s">
        <v>191</v>
      </c>
      <c r="M142" s="11">
        <v>6001</v>
      </c>
      <c r="O142" s="11" t="s">
        <v>494</v>
      </c>
      <c r="Q142" s="11" t="s">
        <v>489</v>
      </c>
      <c r="R142" t="s">
        <v>490</v>
      </c>
      <c r="S142" t="s">
        <v>184</v>
      </c>
      <c r="T142">
        <v>34170</v>
      </c>
      <c r="U142" t="s">
        <v>185</v>
      </c>
      <c r="V142">
        <v>100</v>
      </c>
      <c r="W142" t="s">
        <v>182</v>
      </c>
      <c r="X142">
        <v>2</v>
      </c>
      <c r="Y142">
        <v>-271.82</v>
      </c>
      <c r="Z142">
        <v>1</v>
      </c>
      <c r="AA142">
        <v>95811</v>
      </c>
      <c r="AB142">
        <v>0</v>
      </c>
      <c r="AC142" t="s">
        <v>189</v>
      </c>
      <c r="AD142">
        <v>0</v>
      </c>
      <c r="AE142">
        <v>1</v>
      </c>
      <c r="AF142">
        <v>1</v>
      </c>
      <c r="AG142">
        <v>892812400</v>
      </c>
      <c r="AH142">
        <v>5</v>
      </c>
      <c r="AI142">
        <v>1</v>
      </c>
      <c r="AJ142">
        <v>1</v>
      </c>
      <c r="AK142">
        <v>0</v>
      </c>
      <c r="AL142" s="33" t="s">
        <v>554</v>
      </c>
      <c r="AO142" t="s">
        <v>189</v>
      </c>
      <c r="AP142">
        <v>17</v>
      </c>
      <c r="AQ142" t="s">
        <v>192</v>
      </c>
      <c r="AR142" t="s">
        <v>489</v>
      </c>
      <c r="AS142" t="s">
        <v>568</v>
      </c>
      <c r="AT142" t="s">
        <v>729</v>
      </c>
      <c r="AV142">
        <v>0</v>
      </c>
      <c r="AW142">
        <v>271.82</v>
      </c>
      <c r="AX142" t="s">
        <v>187</v>
      </c>
    </row>
    <row r="143" spans="1:51" hidden="1" x14ac:dyDescent="0.2">
      <c r="A143" s="14" t="s">
        <v>180</v>
      </c>
      <c r="B143">
        <v>1231</v>
      </c>
      <c r="C143">
        <v>0</v>
      </c>
      <c r="D143" s="17" t="s">
        <v>568</v>
      </c>
      <c r="E143" t="s">
        <v>729</v>
      </c>
      <c r="F143">
        <v>100</v>
      </c>
      <c r="G143" t="s">
        <v>181</v>
      </c>
      <c r="H143" s="11">
        <v>271.82</v>
      </c>
      <c r="I143">
        <v>0</v>
      </c>
      <c r="J143" t="s">
        <v>182</v>
      </c>
      <c r="K143">
        <v>2</v>
      </c>
      <c r="L143" t="s">
        <v>191</v>
      </c>
      <c r="M143" s="11">
        <v>6001</v>
      </c>
      <c r="O143" s="11" t="s">
        <v>494</v>
      </c>
      <c r="Q143" s="11" t="s">
        <v>489</v>
      </c>
      <c r="R143" t="s">
        <v>490</v>
      </c>
      <c r="S143" t="s">
        <v>184</v>
      </c>
      <c r="T143">
        <v>34170</v>
      </c>
      <c r="U143" t="s">
        <v>185</v>
      </c>
      <c r="V143">
        <v>100</v>
      </c>
      <c r="W143" t="s">
        <v>182</v>
      </c>
      <c r="X143">
        <v>2</v>
      </c>
      <c r="Y143">
        <v>271.82</v>
      </c>
      <c r="Z143">
        <v>1</v>
      </c>
      <c r="AA143">
        <v>96526</v>
      </c>
      <c r="AB143">
        <v>0</v>
      </c>
      <c r="AC143" t="s">
        <v>186</v>
      </c>
      <c r="AD143">
        <v>0</v>
      </c>
      <c r="AE143">
        <v>7</v>
      </c>
      <c r="AF143">
        <v>1</v>
      </c>
      <c r="AG143">
        <v>892812400</v>
      </c>
      <c r="AH143">
        <v>5</v>
      </c>
      <c r="AI143">
        <v>1</v>
      </c>
      <c r="AJ143">
        <v>1</v>
      </c>
      <c r="AK143">
        <v>0</v>
      </c>
      <c r="AL143" s="33" t="s">
        <v>604</v>
      </c>
      <c r="AO143" t="s">
        <v>186</v>
      </c>
      <c r="AP143">
        <v>53</v>
      </c>
      <c r="AQ143" t="s">
        <v>192</v>
      </c>
      <c r="AR143" t="s">
        <v>489</v>
      </c>
      <c r="AS143" t="s">
        <v>568</v>
      </c>
      <c r="AT143" t="s">
        <v>729</v>
      </c>
      <c r="AV143">
        <v>271.82</v>
      </c>
      <c r="AW143">
        <v>0</v>
      </c>
      <c r="AX143" t="s">
        <v>187</v>
      </c>
      <c r="AY143" t="str">
        <f>+MID(D143,4,2)</f>
        <v>10</v>
      </c>
    </row>
    <row r="144" spans="1:51" hidden="1" x14ac:dyDescent="0.2">
      <c r="A144" s="14" t="s">
        <v>180</v>
      </c>
      <c r="B144">
        <v>1231</v>
      </c>
      <c r="C144">
        <v>0</v>
      </c>
      <c r="D144" s="17" t="s">
        <v>594</v>
      </c>
      <c r="E144" t="s">
        <v>730</v>
      </c>
      <c r="F144">
        <v>100</v>
      </c>
      <c r="G144" t="s">
        <v>188</v>
      </c>
      <c r="H144" s="11">
        <v>0</v>
      </c>
      <c r="I144">
        <v>141.82</v>
      </c>
      <c r="J144" t="s">
        <v>182</v>
      </c>
      <c r="K144">
        <v>2</v>
      </c>
      <c r="L144" t="s">
        <v>191</v>
      </c>
      <c r="M144" s="11">
        <v>7001</v>
      </c>
      <c r="O144" s="11" t="s">
        <v>568</v>
      </c>
      <c r="Q144" s="11" t="s">
        <v>489</v>
      </c>
      <c r="R144" t="s">
        <v>490</v>
      </c>
      <c r="S144" t="s">
        <v>184</v>
      </c>
      <c r="T144">
        <v>34170</v>
      </c>
      <c r="U144" t="s">
        <v>185</v>
      </c>
      <c r="V144">
        <v>100</v>
      </c>
      <c r="W144" t="s">
        <v>182</v>
      </c>
      <c r="X144">
        <v>2</v>
      </c>
      <c r="Y144">
        <v>-141.82</v>
      </c>
      <c r="Z144">
        <v>1</v>
      </c>
      <c r="AA144">
        <v>96588</v>
      </c>
      <c r="AB144">
        <v>0</v>
      </c>
      <c r="AC144" t="s">
        <v>189</v>
      </c>
      <c r="AD144">
        <v>0</v>
      </c>
      <c r="AE144">
        <v>1</v>
      </c>
      <c r="AF144">
        <v>1</v>
      </c>
      <c r="AG144">
        <v>892812400</v>
      </c>
      <c r="AH144">
        <v>5</v>
      </c>
      <c r="AI144">
        <v>1</v>
      </c>
      <c r="AJ144">
        <v>1</v>
      </c>
      <c r="AK144">
        <v>0</v>
      </c>
      <c r="AL144" s="33" t="s">
        <v>680</v>
      </c>
      <c r="AO144" t="s">
        <v>189</v>
      </c>
      <c r="AP144">
        <v>17</v>
      </c>
      <c r="AQ144" t="s">
        <v>192</v>
      </c>
      <c r="AR144" t="s">
        <v>489</v>
      </c>
      <c r="AS144" t="s">
        <v>594</v>
      </c>
      <c r="AT144" t="s">
        <v>730</v>
      </c>
      <c r="AV144">
        <v>0</v>
      </c>
      <c r="AW144">
        <v>141.82</v>
      </c>
      <c r="AX144" t="s">
        <v>187</v>
      </c>
    </row>
    <row r="145" spans="1:51" hidden="1" x14ac:dyDescent="0.2">
      <c r="A145" s="14" t="s">
        <v>180</v>
      </c>
      <c r="B145">
        <v>1231</v>
      </c>
      <c r="C145">
        <v>0</v>
      </c>
      <c r="D145" s="17" t="s">
        <v>594</v>
      </c>
      <c r="E145" t="s">
        <v>730</v>
      </c>
      <c r="F145">
        <v>100</v>
      </c>
      <c r="G145" t="s">
        <v>181</v>
      </c>
      <c r="H145" s="11">
        <v>141.82</v>
      </c>
      <c r="I145">
        <v>0</v>
      </c>
      <c r="J145" t="s">
        <v>182</v>
      </c>
      <c r="K145">
        <v>2</v>
      </c>
      <c r="L145" t="s">
        <v>191</v>
      </c>
      <c r="M145" s="11">
        <v>7001</v>
      </c>
      <c r="O145" s="11" t="s">
        <v>568</v>
      </c>
      <c r="Q145" s="11" t="s">
        <v>489</v>
      </c>
      <c r="R145" t="s">
        <v>490</v>
      </c>
      <c r="S145" t="s">
        <v>184</v>
      </c>
      <c r="T145">
        <v>34170</v>
      </c>
      <c r="U145" t="s">
        <v>185</v>
      </c>
      <c r="V145">
        <v>100</v>
      </c>
      <c r="W145" t="s">
        <v>182</v>
      </c>
      <c r="X145">
        <v>2</v>
      </c>
      <c r="Y145">
        <v>141.82</v>
      </c>
      <c r="Z145">
        <v>1</v>
      </c>
      <c r="AA145">
        <v>97085</v>
      </c>
      <c r="AB145">
        <v>0</v>
      </c>
      <c r="AC145" t="s">
        <v>186</v>
      </c>
      <c r="AD145">
        <v>0</v>
      </c>
      <c r="AE145">
        <v>9</v>
      </c>
      <c r="AF145">
        <v>1</v>
      </c>
      <c r="AG145">
        <v>892812400</v>
      </c>
      <c r="AH145">
        <v>5</v>
      </c>
      <c r="AI145">
        <v>1</v>
      </c>
      <c r="AJ145">
        <v>1</v>
      </c>
      <c r="AK145">
        <v>0</v>
      </c>
      <c r="AL145" s="33" t="s">
        <v>597</v>
      </c>
      <c r="AO145" t="s">
        <v>186</v>
      </c>
      <c r="AP145">
        <v>53</v>
      </c>
      <c r="AQ145" t="s">
        <v>192</v>
      </c>
      <c r="AR145" t="s">
        <v>489</v>
      </c>
      <c r="AS145" t="s">
        <v>594</v>
      </c>
      <c r="AT145" t="s">
        <v>730</v>
      </c>
      <c r="AV145">
        <v>141.82</v>
      </c>
      <c r="AW145">
        <v>0</v>
      </c>
      <c r="AX145" t="s">
        <v>187</v>
      </c>
      <c r="AY145" t="str">
        <f>+MID(D145,4,2)</f>
        <v>11</v>
      </c>
    </row>
    <row r="146" spans="1:51" hidden="1" x14ac:dyDescent="0.2">
      <c r="A146" s="14" t="s">
        <v>180</v>
      </c>
      <c r="B146">
        <v>1231</v>
      </c>
      <c r="C146">
        <v>0</v>
      </c>
      <c r="D146" s="17" t="s">
        <v>598</v>
      </c>
      <c r="E146" t="s">
        <v>731</v>
      </c>
      <c r="F146">
        <v>100</v>
      </c>
      <c r="G146" t="s">
        <v>188</v>
      </c>
      <c r="H146" s="11">
        <v>0</v>
      </c>
      <c r="I146">
        <v>70.91</v>
      </c>
      <c r="J146" t="s">
        <v>182</v>
      </c>
      <c r="K146">
        <v>2</v>
      </c>
      <c r="L146" t="s">
        <v>191</v>
      </c>
      <c r="M146" s="11">
        <v>9001</v>
      </c>
      <c r="O146" s="11" t="s">
        <v>594</v>
      </c>
      <c r="Q146" s="11" t="s">
        <v>489</v>
      </c>
      <c r="R146" t="s">
        <v>490</v>
      </c>
      <c r="S146" t="s">
        <v>184</v>
      </c>
      <c r="T146">
        <v>34170</v>
      </c>
      <c r="U146" t="s">
        <v>185</v>
      </c>
      <c r="V146">
        <v>100</v>
      </c>
      <c r="W146" t="s">
        <v>182</v>
      </c>
      <c r="X146">
        <v>2</v>
      </c>
      <c r="Y146">
        <v>-70.91</v>
      </c>
      <c r="Z146">
        <v>1</v>
      </c>
      <c r="AA146">
        <v>97174</v>
      </c>
      <c r="AB146">
        <v>0</v>
      </c>
      <c r="AC146" t="s">
        <v>189</v>
      </c>
      <c r="AD146">
        <v>0</v>
      </c>
      <c r="AE146">
        <v>1</v>
      </c>
      <c r="AF146">
        <v>1</v>
      </c>
      <c r="AG146">
        <v>892812400</v>
      </c>
      <c r="AH146">
        <v>5</v>
      </c>
      <c r="AI146">
        <v>1</v>
      </c>
      <c r="AJ146">
        <v>1</v>
      </c>
      <c r="AK146">
        <v>0</v>
      </c>
      <c r="AL146" s="33" t="s">
        <v>732</v>
      </c>
      <c r="AO146" t="s">
        <v>189</v>
      </c>
      <c r="AP146">
        <v>17</v>
      </c>
      <c r="AQ146" t="s">
        <v>192</v>
      </c>
      <c r="AR146" t="s">
        <v>489</v>
      </c>
      <c r="AS146" t="s">
        <v>598</v>
      </c>
      <c r="AT146" t="s">
        <v>731</v>
      </c>
      <c r="AV146">
        <v>0</v>
      </c>
      <c r="AW146">
        <v>70.91</v>
      </c>
      <c r="AX146" t="s">
        <v>187</v>
      </c>
    </row>
    <row r="147" spans="1:51" x14ac:dyDescent="0.2">
      <c r="A147" s="14" t="s">
        <v>180</v>
      </c>
      <c r="B147">
        <v>1231</v>
      </c>
      <c r="C147">
        <v>0</v>
      </c>
      <c r="D147" s="17" t="s">
        <v>598</v>
      </c>
      <c r="E147" t="s">
        <v>731</v>
      </c>
      <c r="F147">
        <v>100</v>
      </c>
      <c r="G147" t="s">
        <v>181</v>
      </c>
      <c r="H147" s="11">
        <v>70.91</v>
      </c>
      <c r="I147">
        <v>0</v>
      </c>
      <c r="J147" t="s">
        <v>182</v>
      </c>
      <c r="K147">
        <v>2</v>
      </c>
      <c r="L147" t="s">
        <v>191</v>
      </c>
      <c r="M147" s="11">
        <v>9001</v>
      </c>
      <c r="O147" s="11" t="s">
        <v>594</v>
      </c>
      <c r="Q147" s="11" t="s">
        <v>489</v>
      </c>
      <c r="R147" t="s">
        <v>490</v>
      </c>
      <c r="S147" t="s">
        <v>184</v>
      </c>
      <c r="T147">
        <v>34170</v>
      </c>
      <c r="U147" t="s">
        <v>185</v>
      </c>
      <c r="V147">
        <v>100</v>
      </c>
      <c r="W147" t="s">
        <v>182</v>
      </c>
      <c r="X147">
        <v>2</v>
      </c>
      <c r="Y147">
        <v>70.91</v>
      </c>
      <c r="Z147">
        <v>1</v>
      </c>
      <c r="AA147">
        <v>97537</v>
      </c>
      <c r="AB147">
        <v>0</v>
      </c>
      <c r="AC147" t="s">
        <v>186</v>
      </c>
      <c r="AD147">
        <v>0</v>
      </c>
      <c r="AE147">
        <v>8</v>
      </c>
      <c r="AF147">
        <v>1</v>
      </c>
      <c r="AG147">
        <v>892812400</v>
      </c>
      <c r="AH147">
        <v>5</v>
      </c>
      <c r="AI147">
        <v>1</v>
      </c>
      <c r="AJ147">
        <v>1</v>
      </c>
      <c r="AK147">
        <v>0</v>
      </c>
      <c r="AL147" s="33" t="s">
        <v>602</v>
      </c>
      <c r="AO147" t="s">
        <v>186</v>
      </c>
      <c r="AP147">
        <v>53</v>
      </c>
      <c r="AQ147" t="s">
        <v>192</v>
      </c>
      <c r="AR147" t="s">
        <v>489</v>
      </c>
      <c r="AS147" t="s">
        <v>598</v>
      </c>
      <c r="AT147" t="s">
        <v>731</v>
      </c>
      <c r="AV147">
        <v>70.91</v>
      </c>
      <c r="AW147">
        <v>0</v>
      </c>
      <c r="AX147" t="s">
        <v>187</v>
      </c>
      <c r="AY147" t="str">
        <f>+MID(D147,4,2)</f>
        <v>12</v>
      </c>
    </row>
    <row r="148" spans="1:51" hidden="1" x14ac:dyDescent="0.2">
      <c r="A148" s="14" t="s">
        <v>180</v>
      </c>
      <c r="B148">
        <v>1248</v>
      </c>
      <c r="C148">
        <v>0</v>
      </c>
      <c r="D148" s="17" t="s">
        <v>568</v>
      </c>
      <c r="E148" t="s">
        <v>733</v>
      </c>
      <c r="F148">
        <v>100</v>
      </c>
      <c r="G148" t="s">
        <v>188</v>
      </c>
      <c r="H148" s="11">
        <v>0</v>
      </c>
      <c r="I148">
        <v>1350</v>
      </c>
      <c r="J148" t="s">
        <v>182</v>
      </c>
      <c r="K148">
        <v>2</v>
      </c>
      <c r="L148" t="s">
        <v>201</v>
      </c>
      <c r="M148" s="11">
        <v>2444</v>
      </c>
      <c r="N148" t="s">
        <v>218</v>
      </c>
      <c r="O148" s="11" t="s">
        <v>491</v>
      </c>
      <c r="Q148" s="11" t="s">
        <v>57</v>
      </c>
      <c r="R148" t="s">
        <v>219</v>
      </c>
      <c r="S148" t="s">
        <v>184</v>
      </c>
      <c r="T148">
        <v>34170</v>
      </c>
      <c r="U148" t="s">
        <v>185</v>
      </c>
      <c r="V148">
        <v>100</v>
      </c>
      <c r="W148" t="s">
        <v>182</v>
      </c>
      <c r="X148">
        <v>2</v>
      </c>
      <c r="Y148">
        <v>-1350</v>
      </c>
      <c r="Z148">
        <v>1</v>
      </c>
      <c r="AA148">
        <v>95363</v>
      </c>
      <c r="AB148">
        <v>0</v>
      </c>
      <c r="AC148" t="s">
        <v>189</v>
      </c>
      <c r="AD148">
        <v>0</v>
      </c>
      <c r="AE148">
        <v>1</v>
      </c>
      <c r="AF148">
        <v>1</v>
      </c>
      <c r="AH148">
        <v>5</v>
      </c>
      <c r="AI148">
        <v>1</v>
      </c>
      <c r="AJ148">
        <v>1</v>
      </c>
      <c r="AK148">
        <v>0</v>
      </c>
      <c r="AL148" s="33" t="s">
        <v>494</v>
      </c>
      <c r="AO148" t="s">
        <v>189</v>
      </c>
      <c r="AP148">
        <v>902</v>
      </c>
      <c r="AQ148" t="s">
        <v>202</v>
      </c>
      <c r="AR148" t="s">
        <v>57</v>
      </c>
      <c r="AS148" t="s">
        <v>568</v>
      </c>
      <c r="AT148" t="s">
        <v>733</v>
      </c>
      <c r="AV148">
        <v>0</v>
      </c>
      <c r="AW148">
        <v>1350</v>
      </c>
      <c r="AX148" t="s">
        <v>187</v>
      </c>
    </row>
    <row r="149" spans="1:51" hidden="1" x14ac:dyDescent="0.2">
      <c r="A149" s="14" t="s">
        <v>180</v>
      </c>
      <c r="B149">
        <v>1248</v>
      </c>
      <c r="C149">
        <v>0</v>
      </c>
      <c r="D149" s="17" t="s">
        <v>568</v>
      </c>
      <c r="E149" t="s">
        <v>733</v>
      </c>
      <c r="F149">
        <v>100</v>
      </c>
      <c r="G149" t="s">
        <v>181</v>
      </c>
      <c r="H149" s="11">
        <v>1350</v>
      </c>
      <c r="I149">
        <v>0</v>
      </c>
      <c r="J149" t="s">
        <v>182</v>
      </c>
      <c r="K149">
        <v>2</v>
      </c>
      <c r="L149" t="s">
        <v>201</v>
      </c>
      <c r="M149" s="11">
        <v>2444</v>
      </c>
      <c r="N149" t="s">
        <v>218</v>
      </c>
      <c r="O149" s="11" t="s">
        <v>491</v>
      </c>
      <c r="Q149" s="11" t="s">
        <v>57</v>
      </c>
      <c r="R149" t="s">
        <v>219</v>
      </c>
      <c r="S149" t="s">
        <v>184</v>
      </c>
      <c r="T149">
        <v>34170</v>
      </c>
      <c r="U149" t="s">
        <v>185</v>
      </c>
      <c r="V149">
        <v>100</v>
      </c>
      <c r="W149" t="s">
        <v>182</v>
      </c>
      <c r="X149">
        <v>2</v>
      </c>
      <c r="Y149">
        <v>1350</v>
      </c>
      <c r="Z149">
        <v>1</v>
      </c>
      <c r="AA149">
        <v>96838</v>
      </c>
      <c r="AB149">
        <v>0</v>
      </c>
      <c r="AC149" t="s">
        <v>186</v>
      </c>
      <c r="AD149">
        <v>0</v>
      </c>
      <c r="AE149">
        <v>7</v>
      </c>
      <c r="AF149">
        <v>1</v>
      </c>
      <c r="AH149">
        <v>5</v>
      </c>
      <c r="AI149">
        <v>1</v>
      </c>
      <c r="AJ149">
        <v>1</v>
      </c>
      <c r="AK149">
        <v>0</v>
      </c>
      <c r="AL149" s="33" t="s">
        <v>568</v>
      </c>
      <c r="AO149" t="s">
        <v>186</v>
      </c>
      <c r="AP149">
        <v>56</v>
      </c>
      <c r="AQ149" t="s">
        <v>202</v>
      </c>
      <c r="AR149" t="s">
        <v>57</v>
      </c>
      <c r="AS149" t="s">
        <v>568</v>
      </c>
      <c r="AT149" t="s">
        <v>733</v>
      </c>
      <c r="AV149">
        <v>1350</v>
      </c>
      <c r="AW149">
        <v>0</v>
      </c>
      <c r="AX149" t="s">
        <v>187</v>
      </c>
      <c r="AY149" t="str">
        <f>+MID(D149,4,2)</f>
        <v>10</v>
      </c>
    </row>
    <row r="150" spans="1:51" hidden="1" x14ac:dyDescent="0.2">
      <c r="A150" s="14" t="s">
        <v>180</v>
      </c>
      <c r="B150">
        <v>1248</v>
      </c>
      <c r="C150">
        <v>0</v>
      </c>
      <c r="D150" s="17" t="s">
        <v>568</v>
      </c>
      <c r="E150" t="s">
        <v>734</v>
      </c>
      <c r="F150">
        <v>100</v>
      </c>
      <c r="G150" t="s">
        <v>188</v>
      </c>
      <c r="H150" s="11">
        <v>0</v>
      </c>
      <c r="I150">
        <v>1200.5999999999999</v>
      </c>
      <c r="J150" t="s">
        <v>182</v>
      </c>
      <c r="K150">
        <v>2</v>
      </c>
      <c r="L150" t="s">
        <v>201</v>
      </c>
      <c r="M150" s="11">
        <v>2458</v>
      </c>
      <c r="N150" t="s">
        <v>218</v>
      </c>
      <c r="O150" s="11" t="s">
        <v>491</v>
      </c>
      <c r="Q150" s="11" t="s">
        <v>57</v>
      </c>
      <c r="R150" t="s">
        <v>219</v>
      </c>
      <c r="S150" t="s">
        <v>184</v>
      </c>
      <c r="T150">
        <v>34170</v>
      </c>
      <c r="U150" t="s">
        <v>185</v>
      </c>
      <c r="V150">
        <v>100</v>
      </c>
      <c r="W150" t="s">
        <v>182</v>
      </c>
      <c r="X150">
        <v>2</v>
      </c>
      <c r="Y150">
        <v>-1200.5999999999999</v>
      </c>
      <c r="Z150">
        <v>1</v>
      </c>
      <c r="AA150">
        <v>95361</v>
      </c>
      <c r="AB150">
        <v>0</v>
      </c>
      <c r="AC150" t="s">
        <v>189</v>
      </c>
      <c r="AD150">
        <v>0</v>
      </c>
      <c r="AE150">
        <v>1</v>
      </c>
      <c r="AF150">
        <v>1</v>
      </c>
      <c r="AH150">
        <v>5</v>
      </c>
      <c r="AI150">
        <v>1</v>
      </c>
      <c r="AJ150">
        <v>1</v>
      </c>
      <c r="AK150">
        <v>0</v>
      </c>
      <c r="AL150" s="33" t="s">
        <v>494</v>
      </c>
      <c r="AO150" t="s">
        <v>189</v>
      </c>
      <c r="AP150">
        <v>17</v>
      </c>
      <c r="AQ150" t="s">
        <v>202</v>
      </c>
      <c r="AR150" t="s">
        <v>57</v>
      </c>
      <c r="AS150" t="s">
        <v>568</v>
      </c>
      <c r="AT150" t="s">
        <v>734</v>
      </c>
      <c r="AV150">
        <v>0</v>
      </c>
      <c r="AW150">
        <v>1200.5999999999999</v>
      </c>
      <c r="AX150" t="s">
        <v>187</v>
      </c>
    </row>
    <row r="151" spans="1:51" hidden="1" x14ac:dyDescent="0.2">
      <c r="A151" s="14" t="s">
        <v>180</v>
      </c>
      <c r="B151">
        <v>1248</v>
      </c>
      <c r="C151">
        <v>0</v>
      </c>
      <c r="D151" s="17" t="s">
        <v>568</v>
      </c>
      <c r="E151" t="s">
        <v>734</v>
      </c>
      <c r="F151">
        <v>100</v>
      </c>
      <c r="G151" t="s">
        <v>181</v>
      </c>
      <c r="H151" s="11">
        <v>1200.5999999999999</v>
      </c>
      <c r="I151">
        <v>0</v>
      </c>
      <c r="J151" t="s">
        <v>182</v>
      </c>
      <c r="K151">
        <v>2</v>
      </c>
      <c r="L151" t="s">
        <v>201</v>
      </c>
      <c r="M151" s="11">
        <v>2458</v>
      </c>
      <c r="N151" t="s">
        <v>218</v>
      </c>
      <c r="O151" s="11" t="s">
        <v>491</v>
      </c>
      <c r="Q151" s="11" t="s">
        <v>57</v>
      </c>
      <c r="R151" t="s">
        <v>219</v>
      </c>
      <c r="S151" t="s">
        <v>184</v>
      </c>
      <c r="T151">
        <v>34170</v>
      </c>
      <c r="U151" t="s">
        <v>185</v>
      </c>
      <c r="V151">
        <v>100</v>
      </c>
      <c r="W151" t="s">
        <v>182</v>
      </c>
      <c r="X151">
        <v>2</v>
      </c>
      <c r="Y151">
        <v>1200.5999999999999</v>
      </c>
      <c r="Z151">
        <v>1</v>
      </c>
      <c r="AA151">
        <v>96838</v>
      </c>
      <c r="AB151">
        <v>0</v>
      </c>
      <c r="AC151" t="s">
        <v>186</v>
      </c>
      <c r="AD151">
        <v>0</v>
      </c>
      <c r="AE151">
        <v>7</v>
      </c>
      <c r="AF151">
        <v>2</v>
      </c>
      <c r="AH151">
        <v>5</v>
      </c>
      <c r="AI151">
        <v>1</v>
      </c>
      <c r="AJ151">
        <v>1</v>
      </c>
      <c r="AK151">
        <v>0</v>
      </c>
      <c r="AL151" s="33" t="s">
        <v>568</v>
      </c>
      <c r="AO151" t="s">
        <v>186</v>
      </c>
      <c r="AP151">
        <v>56</v>
      </c>
      <c r="AQ151" t="s">
        <v>202</v>
      </c>
      <c r="AR151" t="s">
        <v>57</v>
      </c>
      <c r="AS151" t="s">
        <v>568</v>
      </c>
      <c r="AT151" t="s">
        <v>734</v>
      </c>
      <c r="AV151">
        <v>1200.5999999999999</v>
      </c>
      <c r="AW151">
        <v>0</v>
      </c>
      <c r="AX151" t="s">
        <v>187</v>
      </c>
      <c r="AY151" t="str">
        <f>+MID(D151,4,2)</f>
        <v>10</v>
      </c>
    </row>
    <row r="152" spans="1:51" hidden="1" x14ac:dyDescent="0.2">
      <c r="A152" s="14" t="s">
        <v>180</v>
      </c>
      <c r="B152">
        <v>1248</v>
      </c>
      <c r="C152">
        <v>0</v>
      </c>
      <c r="D152" s="17" t="s">
        <v>568</v>
      </c>
      <c r="E152" t="s">
        <v>735</v>
      </c>
      <c r="F152">
        <v>100</v>
      </c>
      <c r="G152" t="s">
        <v>188</v>
      </c>
      <c r="H152" s="11">
        <v>0</v>
      </c>
      <c r="I152">
        <v>824.25</v>
      </c>
      <c r="J152" t="s">
        <v>182</v>
      </c>
      <c r="K152">
        <v>2</v>
      </c>
      <c r="L152" t="s">
        <v>201</v>
      </c>
      <c r="M152" s="11">
        <v>2495</v>
      </c>
      <c r="N152" t="s">
        <v>218</v>
      </c>
      <c r="O152" s="11" t="s">
        <v>491</v>
      </c>
      <c r="Q152" s="11" t="s">
        <v>57</v>
      </c>
      <c r="R152" t="s">
        <v>219</v>
      </c>
      <c r="S152" t="s">
        <v>184</v>
      </c>
      <c r="T152">
        <v>34170</v>
      </c>
      <c r="U152" t="s">
        <v>185</v>
      </c>
      <c r="V152">
        <v>100</v>
      </c>
      <c r="W152" t="s">
        <v>182</v>
      </c>
      <c r="X152">
        <v>2</v>
      </c>
      <c r="Y152">
        <v>-824.25</v>
      </c>
      <c r="Z152">
        <v>1</v>
      </c>
      <c r="AA152">
        <v>95365</v>
      </c>
      <c r="AB152">
        <v>0</v>
      </c>
      <c r="AC152" t="s">
        <v>189</v>
      </c>
      <c r="AD152">
        <v>0</v>
      </c>
      <c r="AE152">
        <v>1</v>
      </c>
      <c r="AF152">
        <v>1</v>
      </c>
      <c r="AH152">
        <v>5</v>
      </c>
      <c r="AI152">
        <v>1</v>
      </c>
      <c r="AJ152">
        <v>1</v>
      </c>
      <c r="AK152">
        <v>0</v>
      </c>
      <c r="AL152" s="33" t="s">
        <v>494</v>
      </c>
      <c r="AO152" t="s">
        <v>189</v>
      </c>
      <c r="AP152">
        <v>17</v>
      </c>
      <c r="AQ152" t="s">
        <v>202</v>
      </c>
      <c r="AR152" t="s">
        <v>57</v>
      </c>
      <c r="AS152" t="s">
        <v>568</v>
      </c>
      <c r="AT152" t="s">
        <v>735</v>
      </c>
      <c r="AV152">
        <v>0</v>
      </c>
      <c r="AW152">
        <v>824.25</v>
      </c>
      <c r="AX152" t="s">
        <v>187</v>
      </c>
    </row>
    <row r="153" spans="1:51" hidden="1" x14ac:dyDescent="0.2">
      <c r="A153" s="14" t="s">
        <v>180</v>
      </c>
      <c r="B153">
        <v>1248</v>
      </c>
      <c r="C153">
        <v>0</v>
      </c>
      <c r="D153" s="17" t="s">
        <v>568</v>
      </c>
      <c r="E153" t="s">
        <v>735</v>
      </c>
      <c r="F153">
        <v>100</v>
      </c>
      <c r="G153" t="s">
        <v>181</v>
      </c>
      <c r="H153" s="11">
        <v>824.25</v>
      </c>
      <c r="I153">
        <v>0</v>
      </c>
      <c r="J153" t="s">
        <v>182</v>
      </c>
      <c r="K153">
        <v>2</v>
      </c>
      <c r="L153" t="s">
        <v>201</v>
      </c>
      <c r="M153" s="11">
        <v>2495</v>
      </c>
      <c r="N153" t="s">
        <v>218</v>
      </c>
      <c r="O153" s="11" t="s">
        <v>491</v>
      </c>
      <c r="Q153" s="11" t="s">
        <v>57</v>
      </c>
      <c r="R153" t="s">
        <v>219</v>
      </c>
      <c r="S153" t="s">
        <v>184</v>
      </c>
      <c r="T153">
        <v>34170</v>
      </c>
      <c r="U153" t="s">
        <v>185</v>
      </c>
      <c r="V153">
        <v>100</v>
      </c>
      <c r="W153" t="s">
        <v>182</v>
      </c>
      <c r="X153">
        <v>2</v>
      </c>
      <c r="Y153">
        <v>824.25</v>
      </c>
      <c r="Z153">
        <v>1</v>
      </c>
      <c r="AA153">
        <v>96838</v>
      </c>
      <c r="AB153">
        <v>0</v>
      </c>
      <c r="AC153" t="s">
        <v>186</v>
      </c>
      <c r="AD153">
        <v>0</v>
      </c>
      <c r="AE153">
        <v>7</v>
      </c>
      <c r="AF153">
        <v>3</v>
      </c>
      <c r="AH153">
        <v>5</v>
      </c>
      <c r="AI153">
        <v>1</v>
      </c>
      <c r="AJ153">
        <v>1</v>
      </c>
      <c r="AK153">
        <v>0</v>
      </c>
      <c r="AL153" s="33" t="s">
        <v>568</v>
      </c>
      <c r="AO153" t="s">
        <v>186</v>
      </c>
      <c r="AP153">
        <v>56</v>
      </c>
      <c r="AQ153" t="s">
        <v>202</v>
      </c>
      <c r="AR153" t="s">
        <v>57</v>
      </c>
      <c r="AS153" t="s">
        <v>568</v>
      </c>
      <c r="AT153" t="s">
        <v>735</v>
      </c>
      <c r="AV153">
        <v>824.25</v>
      </c>
      <c r="AW153">
        <v>0</v>
      </c>
      <c r="AX153" t="s">
        <v>187</v>
      </c>
      <c r="AY153" t="str">
        <f>+MID(D153,4,2)</f>
        <v>10</v>
      </c>
    </row>
    <row r="154" spans="1:51" hidden="1" x14ac:dyDescent="0.2">
      <c r="A154" s="14" t="s">
        <v>180</v>
      </c>
      <c r="B154">
        <v>1248</v>
      </c>
      <c r="C154">
        <v>0</v>
      </c>
      <c r="D154" s="17" t="s">
        <v>568</v>
      </c>
      <c r="E154" t="s">
        <v>736</v>
      </c>
      <c r="F154">
        <v>100</v>
      </c>
      <c r="G154" t="s">
        <v>188</v>
      </c>
      <c r="H154" s="11">
        <v>0</v>
      </c>
      <c r="I154">
        <v>9839</v>
      </c>
      <c r="J154" t="s">
        <v>182</v>
      </c>
      <c r="K154">
        <v>2</v>
      </c>
      <c r="L154" t="s">
        <v>201</v>
      </c>
      <c r="M154" s="11">
        <v>2496</v>
      </c>
      <c r="N154" t="s">
        <v>218</v>
      </c>
      <c r="O154" s="11" t="s">
        <v>491</v>
      </c>
      <c r="Q154" s="11" t="s">
        <v>57</v>
      </c>
      <c r="R154" t="s">
        <v>219</v>
      </c>
      <c r="S154" t="s">
        <v>184</v>
      </c>
      <c r="T154">
        <v>34170</v>
      </c>
      <c r="U154" t="s">
        <v>185</v>
      </c>
      <c r="V154">
        <v>100</v>
      </c>
      <c r="W154" t="s">
        <v>182</v>
      </c>
      <c r="X154">
        <v>2</v>
      </c>
      <c r="Y154">
        <v>-9839</v>
      </c>
      <c r="Z154">
        <v>1</v>
      </c>
      <c r="AA154">
        <v>95362</v>
      </c>
      <c r="AB154">
        <v>0</v>
      </c>
      <c r="AC154" t="s">
        <v>189</v>
      </c>
      <c r="AD154">
        <v>0</v>
      </c>
      <c r="AE154">
        <v>1</v>
      </c>
      <c r="AF154">
        <v>1</v>
      </c>
      <c r="AH154">
        <v>5</v>
      </c>
      <c r="AI154">
        <v>1</v>
      </c>
      <c r="AJ154">
        <v>1</v>
      </c>
      <c r="AK154">
        <v>0</v>
      </c>
      <c r="AL154" s="33" t="s">
        <v>494</v>
      </c>
      <c r="AO154" t="s">
        <v>189</v>
      </c>
      <c r="AP154">
        <v>902</v>
      </c>
      <c r="AQ154" t="s">
        <v>202</v>
      </c>
      <c r="AR154" t="s">
        <v>57</v>
      </c>
      <c r="AS154" t="s">
        <v>568</v>
      </c>
      <c r="AT154" t="s">
        <v>736</v>
      </c>
      <c r="AV154">
        <v>0</v>
      </c>
      <c r="AW154">
        <v>9839</v>
      </c>
      <c r="AX154" t="s">
        <v>187</v>
      </c>
    </row>
    <row r="155" spans="1:51" hidden="1" x14ac:dyDescent="0.2">
      <c r="A155" s="14" t="s">
        <v>180</v>
      </c>
      <c r="B155">
        <v>1248</v>
      </c>
      <c r="C155">
        <v>0</v>
      </c>
      <c r="D155" s="17" t="s">
        <v>568</v>
      </c>
      <c r="E155" t="s">
        <v>736</v>
      </c>
      <c r="F155">
        <v>100</v>
      </c>
      <c r="G155" t="s">
        <v>181</v>
      </c>
      <c r="H155" s="11">
        <v>9839</v>
      </c>
      <c r="I155">
        <v>0</v>
      </c>
      <c r="J155" t="s">
        <v>182</v>
      </c>
      <c r="K155">
        <v>2</v>
      </c>
      <c r="L155" t="s">
        <v>201</v>
      </c>
      <c r="M155" s="11">
        <v>2496</v>
      </c>
      <c r="N155" t="s">
        <v>218</v>
      </c>
      <c r="O155" s="11" t="s">
        <v>491</v>
      </c>
      <c r="Q155" s="11" t="s">
        <v>57</v>
      </c>
      <c r="R155" t="s">
        <v>219</v>
      </c>
      <c r="S155" t="s">
        <v>184</v>
      </c>
      <c r="T155">
        <v>34170</v>
      </c>
      <c r="U155" t="s">
        <v>185</v>
      </c>
      <c r="V155">
        <v>100</v>
      </c>
      <c r="W155" t="s">
        <v>182</v>
      </c>
      <c r="X155">
        <v>2</v>
      </c>
      <c r="Y155">
        <v>9839</v>
      </c>
      <c r="Z155">
        <v>1</v>
      </c>
      <c r="AA155">
        <v>96838</v>
      </c>
      <c r="AB155">
        <v>0</v>
      </c>
      <c r="AC155" t="s">
        <v>186</v>
      </c>
      <c r="AD155">
        <v>0</v>
      </c>
      <c r="AE155">
        <v>7</v>
      </c>
      <c r="AF155">
        <v>4</v>
      </c>
      <c r="AH155">
        <v>5</v>
      </c>
      <c r="AI155">
        <v>1</v>
      </c>
      <c r="AJ155">
        <v>1</v>
      </c>
      <c r="AK155">
        <v>0</v>
      </c>
      <c r="AL155" s="33" t="s">
        <v>568</v>
      </c>
      <c r="AO155" t="s">
        <v>186</v>
      </c>
      <c r="AP155">
        <v>56</v>
      </c>
      <c r="AQ155" t="s">
        <v>202</v>
      </c>
      <c r="AR155" t="s">
        <v>57</v>
      </c>
      <c r="AS155" t="s">
        <v>568</v>
      </c>
      <c r="AT155" t="s">
        <v>736</v>
      </c>
      <c r="AV155">
        <v>9839</v>
      </c>
      <c r="AW155">
        <v>0</v>
      </c>
      <c r="AX155" t="s">
        <v>187</v>
      </c>
      <c r="AY155" t="str">
        <f>+MID(D155,4,2)</f>
        <v>10</v>
      </c>
    </row>
    <row r="156" spans="1:51" hidden="1" x14ac:dyDescent="0.2">
      <c r="A156" s="14" t="s">
        <v>180</v>
      </c>
      <c r="B156">
        <v>1248</v>
      </c>
      <c r="C156">
        <v>0</v>
      </c>
      <c r="D156" s="17" t="s">
        <v>594</v>
      </c>
      <c r="E156" t="s">
        <v>737</v>
      </c>
      <c r="F156">
        <v>100</v>
      </c>
      <c r="G156" t="s">
        <v>188</v>
      </c>
      <c r="H156" s="11">
        <v>0</v>
      </c>
      <c r="I156">
        <v>255.5</v>
      </c>
      <c r="J156" t="s">
        <v>182</v>
      </c>
      <c r="K156">
        <v>2</v>
      </c>
      <c r="L156" t="s">
        <v>201</v>
      </c>
      <c r="M156" s="11">
        <v>2825</v>
      </c>
      <c r="N156" t="s">
        <v>218</v>
      </c>
      <c r="O156" s="11" t="s">
        <v>494</v>
      </c>
      <c r="Q156" s="11" t="s">
        <v>57</v>
      </c>
      <c r="R156" t="s">
        <v>219</v>
      </c>
      <c r="S156" t="s">
        <v>184</v>
      </c>
      <c r="T156">
        <v>34170</v>
      </c>
      <c r="U156" t="s">
        <v>185</v>
      </c>
      <c r="V156">
        <v>100</v>
      </c>
      <c r="W156" t="s">
        <v>182</v>
      </c>
      <c r="X156">
        <v>2</v>
      </c>
      <c r="Y156">
        <v>-255.5</v>
      </c>
      <c r="Z156">
        <v>1</v>
      </c>
      <c r="AA156">
        <v>95987</v>
      </c>
      <c r="AB156">
        <v>0</v>
      </c>
      <c r="AC156" t="s">
        <v>189</v>
      </c>
      <c r="AD156">
        <v>0</v>
      </c>
      <c r="AE156">
        <v>1</v>
      </c>
      <c r="AF156">
        <v>1</v>
      </c>
      <c r="AH156">
        <v>5</v>
      </c>
      <c r="AI156">
        <v>1</v>
      </c>
      <c r="AJ156">
        <v>1</v>
      </c>
      <c r="AK156">
        <v>0</v>
      </c>
      <c r="AL156" s="33" t="s">
        <v>572</v>
      </c>
      <c r="AO156" t="s">
        <v>189</v>
      </c>
      <c r="AP156">
        <v>17</v>
      </c>
      <c r="AQ156" t="s">
        <v>202</v>
      </c>
      <c r="AR156" t="s">
        <v>57</v>
      </c>
      <c r="AS156" t="s">
        <v>594</v>
      </c>
      <c r="AT156" t="s">
        <v>737</v>
      </c>
      <c r="AV156">
        <v>0</v>
      </c>
      <c r="AW156">
        <v>255.5</v>
      </c>
      <c r="AX156" t="s">
        <v>187</v>
      </c>
    </row>
    <row r="157" spans="1:51" hidden="1" x14ac:dyDescent="0.2">
      <c r="A157" s="14" t="s">
        <v>180</v>
      </c>
      <c r="B157">
        <v>1248</v>
      </c>
      <c r="C157">
        <v>0</v>
      </c>
      <c r="D157" s="17" t="s">
        <v>594</v>
      </c>
      <c r="E157" t="s">
        <v>737</v>
      </c>
      <c r="F157">
        <v>100</v>
      </c>
      <c r="G157" t="s">
        <v>181</v>
      </c>
      <c r="H157" s="11">
        <v>255.5</v>
      </c>
      <c r="I157">
        <v>0</v>
      </c>
      <c r="J157" t="s">
        <v>182</v>
      </c>
      <c r="K157">
        <v>2</v>
      </c>
      <c r="L157" t="s">
        <v>201</v>
      </c>
      <c r="M157" s="11">
        <v>2825</v>
      </c>
      <c r="N157" t="s">
        <v>218</v>
      </c>
      <c r="O157" s="11" t="s">
        <v>494</v>
      </c>
      <c r="Q157" s="11" t="s">
        <v>57</v>
      </c>
      <c r="R157" t="s">
        <v>219</v>
      </c>
      <c r="S157" t="s">
        <v>184</v>
      </c>
      <c r="T157">
        <v>34170</v>
      </c>
      <c r="U157" t="s">
        <v>185</v>
      </c>
      <c r="V157">
        <v>100</v>
      </c>
      <c r="W157" t="s">
        <v>182</v>
      </c>
      <c r="X157">
        <v>2</v>
      </c>
      <c r="Y157">
        <v>255.5</v>
      </c>
      <c r="Z157">
        <v>1</v>
      </c>
      <c r="AA157">
        <v>97116</v>
      </c>
      <c r="AB157">
        <v>0</v>
      </c>
      <c r="AC157" t="s">
        <v>186</v>
      </c>
      <c r="AD157">
        <v>0</v>
      </c>
      <c r="AE157">
        <v>10</v>
      </c>
      <c r="AF157">
        <v>1</v>
      </c>
      <c r="AH157">
        <v>5</v>
      </c>
      <c r="AI157">
        <v>1</v>
      </c>
      <c r="AJ157">
        <v>1</v>
      </c>
      <c r="AK157">
        <v>0</v>
      </c>
      <c r="AL157" s="33" t="s">
        <v>594</v>
      </c>
      <c r="AO157" t="s">
        <v>186</v>
      </c>
      <c r="AP157">
        <v>56</v>
      </c>
      <c r="AQ157" t="s">
        <v>202</v>
      </c>
      <c r="AR157" t="s">
        <v>57</v>
      </c>
      <c r="AS157" t="s">
        <v>594</v>
      </c>
      <c r="AT157" t="s">
        <v>737</v>
      </c>
      <c r="AV157">
        <v>255.5</v>
      </c>
      <c r="AW157">
        <v>0</v>
      </c>
      <c r="AX157" t="s">
        <v>187</v>
      </c>
      <c r="AY157" t="str">
        <f>+MID(D157,4,2)</f>
        <v>11</v>
      </c>
    </row>
    <row r="158" spans="1:51" hidden="1" x14ac:dyDescent="0.2">
      <c r="A158" s="14" t="s">
        <v>180</v>
      </c>
      <c r="B158">
        <v>1248</v>
      </c>
      <c r="C158">
        <v>0</v>
      </c>
      <c r="D158" s="17" t="s">
        <v>594</v>
      </c>
      <c r="E158" t="s">
        <v>738</v>
      </c>
      <c r="F158">
        <v>100</v>
      </c>
      <c r="G158" t="s">
        <v>188</v>
      </c>
      <c r="H158" s="11">
        <v>0</v>
      </c>
      <c r="I158">
        <v>9839</v>
      </c>
      <c r="J158" t="s">
        <v>182</v>
      </c>
      <c r="K158">
        <v>2</v>
      </c>
      <c r="L158" t="s">
        <v>201</v>
      </c>
      <c r="M158" s="11">
        <v>2826</v>
      </c>
      <c r="N158" t="s">
        <v>218</v>
      </c>
      <c r="O158" s="11" t="s">
        <v>494</v>
      </c>
      <c r="Q158" s="11" t="s">
        <v>57</v>
      </c>
      <c r="R158" t="s">
        <v>219</v>
      </c>
      <c r="S158" t="s">
        <v>184</v>
      </c>
      <c r="T158">
        <v>34170</v>
      </c>
      <c r="U158" t="s">
        <v>185</v>
      </c>
      <c r="V158">
        <v>100</v>
      </c>
      <c r="W158" t="s">
        <v>182</v>
      </c>
      <c r="X158">
        <v>2</v>
      </c>
      <c r="Y158">
        <v>-9839</v>
      </c>
      <c r="Z158">
        <v>1</v>
      </c>
      <c r="AA158">
        <v>95969</v>
      </c>
      <c r="AB158">
        <v>0</v>
      </c>
      <c r="AC158" t="s">
        <v>189</v>
      </c>
      <c r="AD158">
        <v>0</v>
      </c>
      <c r="AE158">
        <v>1</v>
      </c>
      <c r="AF158">
        <v>1</v>
      </c>
      <c r="AH158">
        <v>5</v>
      </c>
      <c r="AI158">
        <v>1</v>
      </c>
      <c r="AJ158">
        <v>1</v>
      </c>
      <c r="AK158">
        <v>0</v>
      </c>
      <c r="AL158" s="33" t="s">
        <v>570</v>
      </c>
      <c r="AO158" t="s">
        <v>189</v>
      </c>
      <c r="AP158">
        <v>902</v>
      </c>
      <c r="AQ158" t="s">
        <v>202</v>
      </c>
      <c r="AR158" t="s">
        <v>57</v>
      </c>
      <c r="AS158" t="s">
        <v>594</v>
      </c>
      <c r="AT158" t="s">
        <v>738</v>
      </c>
      <c r="AV158">
        <v>0</v>
      </c>
      <c r="AW158">
        <v>9839</v>
      </c>
      <c r="AX158" t="s">
        <v>187</v>
      </c>
    </row>
    <row r="159" spans="1:51" hidden="1" x14ac:dyDescent="0.2">
      <c r="A159" s="14" t="s">
        <v>180</v>
      </c>
      <c r="B159">
        <v>1248</v>
      </c>
      <c r="C159">
        <v>0</v>
      </c>
      <c r="D159" s="17" t="s">
        <v>594</v>
      </c>
      <c r="E159" t="s">
        <v>738</v>
      </c>
      <c r="F159">
        <v>100</v>
      </c>
      <c r="G159" t="s">
        <v>181</v>
      </c>
      <c r="H159" s="11">
        <v>9839</v>
      </c>
      <c r="I159">
        <v>0</v>
      </c>
      <c r="J159" t="s">
        <v>182</v>
      </c>
      <c r="K159">
        <v>2</v>
      </c>
      <c r="L159" t="s">
        <v>201</v>
      </c>
      <c r="M159" s="11">
        <v>2826</v>
      </c>
      <c r="N159" t="s">
        <v>218</v>
      </c>
      <c r="O159" s="11" t="s">
        <v>494</v>
      </c>
      <c r="Q159" s="11" t="s">
        <v>57</v>
      </c>
      <c r="R159" t="s">
        <v>219</v>
      </c>
      <c r="S159" t="s">
        <v>184</v>
      </c>
      <c r="T159">
        <v>34170</v>
      </c>
      <c r="U159" t="s">
        <v>185</v>
      </c>
      <c r="V159">
        <v>100</v>
      </c>
      <c r="W159" t="s">
        <v>182</v>
      </c>
      <c r="X159">
        <v>2</v>
      </c>
      <c r="Y159">
        <v>9839</v>
      </c>
      <c r="Z159">
        <v>1</v>
      </c>
      <c r="AA159">
        <v>97116</v>
      </c>
      <c r="AB159">
        <v>0</v>
      </c>
      <c r="AC159" t="s">
        <v>186</v>
      </c>
      <c r="AD159">
        <v>0</v>
      </c>
      <c r="AE159">
        <v>13</v>
      </c>
      <c r="AF159">
        <v>1</v>
      </c>
      <c r="AH159">
        <v>5</v>
      </c>
      <c r="AI159">
        <v>1</v>
      </c>
      <c r="AJ159">
        <v>1</v>
      </c>
      <c r="AK159">
        <v>0</v>
      </c>
      <c r="AL159" s="33" t="s">
        <v>594</v>
      </c>
      <c r="AO159" t="s">
        <v>186</v>
      </c>
      <c r="AP159">
        <v>56</v>
      </c>
      <c r="AQ159" t="s">
        <v>202</v>
      </c>
      <c r="AR159" t="s">
        <v>57</v>
      </c>
      <c r="AS159" t="s">
        <v>594</v>
      </c>
      <c r="AT159" t="s">
        <v>738</v>
      </c>
      <c r="AV159">
        <v>9839</v>
      </c>
      <c r="AW159">
        <v>0</v>
      </c>
      <c r="AX159" t="s">
        <v>187</v>
      </c>
      <c r="AY159" t="str">
        <f>+MID(D159,4,2)</f>
        <v>11</v>
      </c>
    </row>
    <row r="160" spans="1:51" hidden="1" x14ac:dyDescent="0.2">
      <c r="A160" s="14" t="s">
        <v>180</v>
      </c>
      <c r="B160">
        <v>1248</v>
      </c>
      <c r="C160">
        <v>0</v>
      </c>
      <c r="D160" s="17" t="s">
        <v>598</v>
      </c>
      <c r="E160" t="s">
        <v>739</v>
      </c>
      <c r="F160">
        <v>100</v>
      </c>
      <c r="G160" t="s">
        <v>188</v>
      </c>
      <c r="H160" s="11">
        <v>0</v>
      </c>
      <c r="I160">
        <v>454</v>
      </c>
      <c r="J160" t="s">
        <v>182</v>
      </c>
      <c r="K160">
        <v>2</v>
      </c>
      <c r="L160" t="s">
        <v>201</v>
      </c>
      <c r="M160" s="11">
        <v>3146</v>
      </c>
      <c r="N160" t="s">
        <v>218</v>
      </c>
      <c r="O160" s="11" t="s">
        <v>606</v>
      </c>
      <c r="Q160" s="11" t="s">
        <v>57</v>
      </c>
      <c r="R160" t="s">
        <v>219</v>
      </c>
      <c r="S160" t="s">
        <v>184</v>
      </c>
      <c r="T160">
        <v>34170</v>
      </c>
      <c r="U160" t="s">
        <v>185</v>
      </c>
      <c r="V160">
        <v>100</v>
      </c>
      <c r="W160" t="s">
        <v>182</v>
      </c>
      <c r="X160">
        <v>2</v>
      </c>
      <c r="Y160">
        <v>-454</v>
      </c>
      <c r="Z160">
        <v>1</v>
      </c>
      <c r="AA160">
        <v>96410</v>
      </c>
      <c r="AB160">
        <v>0</v>
      </c>
      <c r="AC160" t="s">
        <v>189</v>
      </c>
      <c r="AD160">
        <v>0</v>
      </c>
      <c r="AE160">
        <v>1</v>
      </c>
      <c r="AF160">
        <v>1</v>
      </c>
      <c r="AH160">
        <v>5</v>
      </c>
      <c r="AI160">
        <v>1</v>
      </c>
      <c r="AJ160">
        <v>1</v>
      </c>
      <c r="AK160">
        <v>0</v>
      </c>
      <c r="AL160" s="33" t="s">
        <v>607</v>
      </c>
      <c r="AO160" t="s">
        <v>189</v>
      </c>
      <c r="AP160">
        <v>17</v>
      </c>
      <c r="AQ160" t="s">
        <v>202</v>
      </c>
      <c r="AR160" t="s">
        <v>57</v>
      </c>
      <c r="AS160" t="s">
        <v>598</v>
      </c>
      <c r="AT160" t="s">
        <v>739</v>
      </c>
      <c r="AV160">
        <v>0</v>
      </c>
      <c r="AW160">
        <v>454</v>
      </c>
      <c r="AX160" t="s">
        <v>187</v>
      </c>
    </row>
    <row r="161" spans="1:51" hidden="1" x14ac:dyDescent="0.2">
      <c r="A161" s="14" t="s">
        <v>180</v>
      </c>
      <c r="B161">
        <v>1248</v>
      </c>
      <c r="C161">
        <v>0</v>
      </c>
      <c r="D161" s="17" t="s">
        <v>598</v>
      </c>
      <c r="E161" t="s">
        <v>740</v>
      </c>
      <c r="F161">
        <v>100</v>
      </c>
      <c r="G161" t="s">
        <v>188</v>
      </c>
      <c r="H161" s="11">
        <v>0</v>
      </c>
      <c r="I161">
        <v>782.13</v>
      </c>
      <c r="J161" t="s">
        <v>182</v>
      </c>
      <c r="K161">
        <v>2</v>
      </c>
      <c r="L161" t="s">
        <v>201</v>
      </c>
      <c r="M161" s="11">
        <v>3168</v>
      </c>
      <c r="N161" t="s">
        <v>218</v>
      </c>
      <c r="O161" s="11" t="s">
        <v>568</v>
      </c>
      <c r="Q161" s="11" t="s">
        <v>57</v>
      </c>
      <c r="R161" t="s">
        <v>219</v>
      </c>
      <c r="S161" t="s">
        <v>184</v>
      </c>
      <c r="T161">
        <v>34170</v>
      </c>
      <c r="U161" t="s">
        <v>185</v>
      </c>
      <c r="V161">
        <v>100</v>
      </c>
      <c r="W161" t="s">
        <v>182</v>
      </c>
      <c r="X161">
        <v>2</v>
      </c>
      <c r="Y161">
        <v>-782.13</v>
      </c>
      <c r="Z161">
        <v>1</v>
      </c>
      <c r="AA161">
        <v>96618</v>
      </c>
      <c r="AB161">
        <v>0</v>
      </c>
      <c r="AC161" t="s">
        <v>189</v>
      </c>
      <c r="AD161">
        <v>0</v>
      </c>
      <c r="AE161">
        <v>1</v>
      </c>
      <c r="AF161">
        <v>1</v>
      </c>
      <c r="AH161">
        <v>5</v>
      </c>
      <c r="AI161">
        <v>1</v>
      </c>
      <c r="AJ161">
        <v>1</v>
      </c>
      <c r="AK161">
        <v>0</v>
      </c>
      <c r="AL161" s="33" t="s">
        <v>668</v>
      </c>
      <c r="AO161" t="s">
        <v>189</v>
      </c>
      <c r="AP161">
        <v>17</v>
      </c>
      <c r="AQ161" t="s">
        <v>202</v>
      </c>
      <c r="AR161" t="s">
        <v>57</v>
      </c>
      <c r="AS161" t="s">
        <v>598</v>
      </c>
      <c r="AT161" t="s">
        <v>740</v>
      </c>
      <c r="AV161">
        <v>0</v>
      </c>
      <c r="AW161">
        <v>782.13</v>
      </c>
      <c r="AX161" t="s">
        <v>187</v>
      </c>
    </row>
    <row r="162" spans="1:51" hidden="1" x14ac:dyDescent="0.2">
      <c r="A162" s="14" t="s">
        <v>180</v>
      </c>
      <c r="B162">
        <v>1248</v>
      </c>
      <c r="C162">
        <v>0</v>
      </c>
      <c r="D162" s="17" t="s">
        <v>598</v>
      </c>
      <c r="E162" t="s">
        <v>741</v>
      </c>
      <c r="F162">
        <v>100</v>
      </c>
      <c r="G162" t="s">
        <v>188</v>
      </c>
      <c r="H162" s="11">
        <v>0</v>
      </c>
      <c r="I162">
        <v>9839</v>
      </c>
      <c r="J162" t="s">
        <v>182</v>
      </c>
      <c r="K162">
        <v>2</v>
      </c>
      <c r="L162" t="s">
        <v>201</v>
      </c>
      <c r="M162" s="11">
        <v>3180</v>
      </c>
      <c r="N162" t="s">
        <v>218</v>
      </c>
      <c r="O162" s="11" t="s">
        <v>568</v>
      </c>
      <c r="Q162" s="11" t="s">
        <v>57</v>
      </c>
      <c r="R162" t="s">
        <v>219</v>
      </c>
      <c r="S162" t="s">
        <v>184</v>
      </c>
      <c r="T162">
        <v>34170</v>
      </c>
      <c r="U162" t="s">
        <v>185</v>
      </c>
      <c r="V162">
        <v>100</v>
      </c>
      <c r="W162" t="s">
        <v>182</v>
      </c>
      <c r="X162">
        <v>2</v>
      </c>
      <c r="Y162">
        <v>-9839</v>
      </c>
      <c r="Z162">
        <v>1</v>
      </c>
      <c r="AA162">
        <v>96619</v>
      </c>
      <c r="AB162">
        <v>0</v>
      </c>
      <c r="AC162" t="s">
        <v>189</v>
      </c>
      <c r="AD162">
        <v>0</v>
      </c>
      <c r="AE162">
        <v>1</v>
      </c>
      <c r="AF162">
        <v>1</v>
      </c>
      <c r="AH162">
        <v>5</v>
      </c>
      <c r="AI162">
        <v>1</v>
      </c>
      <c r="AJ162">
        <v>1</v>
      </c>
      <c r="AK162">
        <v>0</v>
      </c>
      <c r="AL162" s="33" t="s">
        <v>668</v>
      </c>
      <c r="AO162" t="s">
        <v>189</v>
      </c>
      <c r="AP162">
        <v>902</v>
      </c>
      <c r="AQ162" t="s">
        <v>202</v>
      </c>
      <c r="AR162" t="s">
        <v>57</v>
      </c>
      <c r="AS162" t="s">
        <v>598</v>
      </c>
      <c r="AT162" t="s">
        <v>741</v>
      </c>
      <c r="AV162">
        <v>0</v>
      </c>
      <c r="AW162">
        <v>9839</v>
      </c>
      <c r="AX162" t="s">
        <v>187</v>
      </c>
    </row>
    <row r="163" spans="1:51" hidden="1" x14ac:dyDescent="0.2">
      <c r="A163" s="14" t="s">
        <v>180</v>
      </c>
      <c r="B163">
        <v>1248</v>
      </c>
      <c r="C163">
        <v>0</v>
      </c>
      <c r="D163" s="17" t="s">
        <v>598</v>
      </c>
      <c r="E163" t="s">
        <v>742</v>
      </c>
      <c r="F163">
        <v>100</v>
      </c>
      <c r="G163" t="s">
        <v>188</v>
      </c>
      <c r="H163" s="11">
        <v>0</v>
      </c>
      <c r="I163">
        <v>255.5</v>
      </c>
      <c r="J163" t="s">
        <v>182</v>
      </c>
      <c r="K163">
        <v>2</v>
      </c>
      <c r="L163" t="s">
        <v>201</v>
      </c>
      <c r="M163" s="11">
        <v>3181</v>
      </c>
      <c r="N163" t="s">
        <v>218</v>
      </c>
      <c r="O163" s="11" t="s">
        <v>568</v>
      </c>
      <c r="Q163" s="11" t="s">
        <v>57</v>
      </c>
      <c r="R163" t="s">
        <v>219</v>
      </c>
      <c r="S163" t="s">
        <v>184</v>
      </c>
      <c r="T163">
        <v>34170</v>
      </c>
      <c r="U163" t="s">
        <v>185</v>
      </c>
      <c r="V163">
        <v>100</v>
      </c>
      <c r="W163" t="s">
        <v>182</v>
      </c>
      <c r="X163">
        <v>2</v>
      </c>
      <c r="Y163">
        <v>-255.5</v>
      </c>
      <c r="Z163">
        <v>1</v>
      </c>
      <c r="AA163">
        <v>96620</v>
      </c>
      <c r="AB163">
        <v>0</v>
      </c>
      <c r="AC163" t="s">
        <v>189</v>
      </c>
      <c r="AD163">
        <v>0</v>
      </c>
      <c r="AE163">
        <v>1</v>
      </c>
      <c r="AF163">
        <v>1</v>
      </c>
      <c r="AH163">
        <v>5</v>
      </c>
      <c r="AI163">
        <v>1</v>
      </c>
      <c r="AJ163">
        <v>1</v>
      </c>
      <c r="AK163">
        <v>0</v>
      </c>
      <c r="AL163" s="33" t="s">
        <v>668</v>
      </c>
      <c r="AO163" t="s">
        <v>189</v>
      </c>
      <c r="AP163">
        <v>17</v>
      </c>
      <c r="AQ163" t="s">
        <v>202</v>
      </c>
      <c r="AR163" t="s">
        <v>57</v>
      </c>
      <c r="AS163" t="s">
        <v>598</v>
      </c>
      <c r="AT163" t="s">
        <v>742</v>
      </c>
      <c r="AV163">
        <v>0</v>
      </c>
      <c r="AW163">
        <v>255.5</v>
      </c>
      <c r="AX163" t="s">
        <v>187</v>
      </c>
    </row>
    <row r="164" spans="1:51" hidden="1" x14ac:dyDescent="0.2">
      <c r="A164" s="14" t="s">
        <v>180</v>
      </c>
      <c r="B164">
        <v>1309</v>
      </c>
      <c r="C164">
        <v>0</v>
      </c>
      <c r="D164" s="17" t="s">
        <v>568</v>
      </c>
      <c r="E164" t="s">
        <v>743</v>
      </c>
      <c r="F164">
        <v>100</v>
      </c>
      <c r="G164" t="s">
        <v>188</v>
      </c>
      <c r="H164" s="11">
        <v>0</v>
      </c>
      <c r="I164">
        <v>499.5</v>
      </c>
      <c r="J164" t="s">
        <v>182</v>
      </c>
      <c r="K164">
        <v>2</v>
      </c>
      <c r="L164" t="s">
        <v>191</v>
      </c>
      <c r="M164" s="11">
        <v>123123</v>
      </c>
      <c r="O164" s="11" t="s">
        <v>525</v>
      </c>
      <c r="Q164" s="11" t="s">
        <v>406</v>
      </c>
      <c r="R164" t="s">
        <v>744</v>
      </c>
      <c r="S164" t="s">
        <v>222</v>
      </c>
      <c r="T164">
        <v>33010</v>
      </c>
      <c r="U164" t="s">
        <v>212</v>
      </c>
      <c r="V164">
        <v>100</v>
      </c>
      <c r="W164" t="s">
        <v>182</v>
      </c>
      <c r="X164">
        <v>2</v>
      </c>
      <c r="Y164">
        <v>-499.5</v>
      </c>
      <c r="Z164">
        <v>1</v>
      </c>
      <c r="AA164">
        <v>95844</v>
      </c>
      <c r="AB164">
        <v>0</v>
      </c>
      <c r="AC164" t="s">
        <v>189</v>
      </c>
      <c r="AD164">
        <v>0</v>
      </c>
      <c r="AE164">
        <v>1</v>
      </c>
      <c r="AF164">
        <v>1</v>
      </c>
      <c r="AG164">
        <v>548412300</v>
      </c>
      <c r="AH164">
        <v>5</v>
      </c>
      <c r="AI164">
        <v>1</v>
      </c>
      <c r="AJ164">
        <v>1</v>
      </c>
      <c r="AK164">
        <v>0</v>
      </c>
      <c r="AL164" s="33" t="s">
        <v>566</v>
      </c>
      <c r="AO164" t="s">
        <v>189</v>
      </c>
      <c r="AP164">
        <v>17</v>
      </c>
      <c r="AQ164" t="s">
        <v>192</v>
      </c>
      <c r="AR164" t="s">
        <v>406</v>
      </c>
      <c r="AS164" t="s">
        <v>568</v>
      </c>
      <c r="AT164" t="s">
        <v>743</v>
      </c>
      <c r="AV164">
        <v>0</v>
      </c>
      <c r="AW164">
        <v>499.5</v>
      </c>
      <c r="AX164" t="s">
        <v>187</v>
      </c>
    </row>
    <row r="165" spans="1:51" hidden="1" x14ac:dyDescent="0.2">
      <c r="A165" s="14" t="s">
        <v>180</v>
      </c>
      <c r="B165">
        <v>1309</v>
      </c>
      <c r="C165">
        <v>0</v>
      </c>
      <c r="D165" s="17" t="s">
        <v>568</v>
      </c>
      <c r="E165" t="s">
        <v>743</v>
      </c>
      <c r="F165">
        <v>100</v>
      </c>
      <c r="G165" t="s">
        <v>181</v>
      </c>
      <c r="H165" s="11">
        <v>499.5</v>
      </c>
      <c r="I165">
        <v>0</v>
      </c>
      <c r="J165" t="s">
        <v>182</v>
      </c>
      <c r="K165">
        <v>2</v>
      </c>
      <c r="L165" t="s">
        <v>191</v>
      </c>
      <c r="M165" s="11">
        <v>123123</v>
      </c>
      <c r="O165" s="11" t="s">
        <v>525</v>
      </c>
      <c r="Q165" s="11" t="s">
        <v>406</v>
      </c>
      <c r="R165" t="s">
        <v>744</v>
      </c>
      <c r="S165" t="s">
        <v>222</v>
      </c>
      <c r="T165">
        <v>33010</v>
      </c>
      <c r="U165" t="s">
        <v>212</v>
      </c>
      <c r="V165">
        <v>100</v>
      </c>
      <c r="W165" t="s">
        <v>182</v>
      </c>
      <c r="X165">
        <v>2</v>
      </c>
      <c r="Y165">
        <v>499.5</v>
      </c>
      <c r="Z165">
        <v>1</v>
      </c>
      <c r="AA165">
        <v>96526</v>
      </c>
      <c r="AB165">
        <v>0</v>
      </c>
      <c r="AC165" t="s">
        <v>186</v>
      </c>
      <c r="AD165">
        <v>0</v>
      </c>
      <c r="AE165">
        <v>8</v>
      </c>
      <c r="AF165">
        <v>1</v>
      </c>
      <c r="AG165">
        <v>548412300</v>
      </c>
      <c r="AH165">
        <v>5</v>
      </c>
      <c r="AI165">
        <v>1</v>
      </c>
      <c r="AJ165">
        <v>1</v>
      </c>
      <c r="AK165">
        <v>0</v>
      </c>
      <c r="AL165" s="33" t="s">
        <v>604</v>
      </c>
      <c r="AO165" t="s">
        <v>186</v>
      </c>
      <c r="AP165">
        <v>53</v>
      </c>
      <c r="AQ165" t="s">
        <v>192</v>
      </c>
      <c r="AR165" t="s">
        <v>406</v>
      </c>
      <c r="AS165" t="s">
        <v>568</v>
      </c>
      <c r="AT165" t="s">
        <v>743</v>
      </c>
      <c r="AV165">
        <v>499.5</v>
      </c>
      <c r="AW165">
        <v>0</v>
      </c>
      <c r="AX165" t="s">
        <v>187</v>
      </c>
      <c r="AY165" t="str">
        <f>+MID(D165,4,2)</f>
        <v>10</v>
      </c>
    </row>
    <row r="166" spans="1:51" hidden="1" x14ac:dyDescent="0.2">
      <c r="A166" s="14" t="s">
        <v>180</v>
      </c>
      <c r="B166">
        <v>1316</v>
      </c>
      <c r="C166">
        <v>0</v>
      </c>
      <c r="D166" s="17" t="s">
        <v>745</v>
      </c>
      <c r="E166" t="s">
        <v>746</v>
      </c>
      <c r="F166">
        <v>100</v>
      </c>
      <c r="G166" t="s">
        <v>188</v>
      </c>
      <c r="H166" s="11">
        <v>0</v>
      </c>
      <c r="I166">
        <v>2193</v>
      </c>
      <c r="J166" t="s">
        <v>182</v>
      </c>
      <c r="K166">
        <v>2</v>
      </c>
      <c r="L166" t="s">
        <v>196</v>
      </c>
      <c r="M166" s="11">
        <v>220230012821400</v>
      </c>
      <c r="O166" s="11" t="s">
        <v>526</v>
      </c>
      <c r="Q166" s="11" t="s">
        <v>54</v>
      </c>
      <c r="R166" t="s">
        <v>747</v>
      </c>
      <c r="S166" t="s">
        <v>184</v>
      </c>
      <c r="T166">
        <v>34170</v>
      </c>
      <c r="U166" t="s">
        <v>185</v>
      </c>
      <c r="V166">
        <v>100</v>
      </c>
      <c r="W166" t="s">
        <v>182</v>
      </c>
      <c r="X166">
        <v>2</v>
      </c>
      <c r="Y166">
        <v>-2193</v>
      </c>
      <c r="Z166">
        <v>1</v>
      </c>
      <c r="AA166">
        <v>95364</v>
      </c>
      <c r="AB166">
        <v>0</v>
      </c>
      <c r="AC166" t="s">
        <v>189</v>
      </c>
      <c r="AD166">
        <v>0</v>
      </c>
      <c r="AE166">
        <v>1</v>
      </c>
      <c r="AF166">
        <v>1</v>
      </c>
      <c r="AG166">
        <v>14</v>
      </c>
      <c r="AH166">
        <v>5</v>
      </c>
      <c r="AI166">
        <v>1</v>
      </c>
      <c r="AJ166">
        <v>1</v>
      </c>
      <c r="AK166">
        <v>0</v>
      </c>
      <c r="AL166" s="33" t="s">
        <v>494</v>
      </c>
      <c r="AO166" t="s">
        <v>189</v>
      </c>
      <c r="AP166">
        <v>17</v>
      </c>
      <c r="AQ166" t="s">
        <v>199</v>
      </c>
      <c r="AR166" t="s">
        <v>54</v>
      </c>
      <c r="AS166" t="s">
        <v>745</v>
      </c>
      <c r="AT166" t="s">
        <v>746</v>
      </c>
      <c r="AV166">
        <v>0</v>
      </c>
      <c r="AW166">
        <v>2193</v>
      </c>
      <c r="AX166" t="s">
        <v>187</v>
      </c>
    </row>
    <row r="167" spans="1:51" hidden="1" x14ac:dyDescent="0.2">
      <c r="A167" s="14" t="s">
        <v>180</v>
      </c>
      <c r="B167">
        <v>1316</v>
      </c>
      <c r="C167">
        <v>0</v>
      </c>
      <c r="D167" s="17" t="s">
        <v>745</v>
      </c>
      <c r="E167" t="s">
        <v>746</v>
      </c>
      <c r="F167">
        <v>100</v>
      </c>
      <c r="G167" t="s">
        <v>181</v>
      </c>
      <c r="H167" s="11">
        <v>2193</v>
      </c>
      <c r="I167">
        <v>0</v>
      </c>
      <c r="J167" t="s">
        <v>182</v>
      </c>
      <c r="K167">
        <v>2</v>
      </c>
      <c r="L167" t="s">
        <v>196</v>
      </c>
      <c r="M167" s="11">
        <v>220230012821400</v>
      </c>
      <c r="O167" s="11" t="s">
        <v>526</v>
      </c>
      <c r="Q167" s="11" t="s">
        <v>54</v>
      </c>
      <c r="R167" t="s">
        <v>747</v>
      </c>
      <c r="S167" t="s">
        <v>184</v>
      </c>
      <c r="T167">
        <v>34170</v>
      </c>
      <c r="U167" t="s">
        <v>185</v>
      </c>
      <c r="V167">
        <v>100</v>
      </c>
      <c r="W167" t="s">
        <v>182</v>
      </c>
      <c r="X167">
        <v>2</v>
      </c>
      <c r="Y167">
        <v>2193</v>
      </c>
      <c r="Z167">
        <v>1</v>
      </c>
      <c r="AA167">
        <v>96329</v>
      </c>
      <c r="AB167">
        <v>0</v>
      </c>
      <c r="AC167" t="s">
        <v>186</v>
      </c>
      <c r="AD167">
        <v>0</v>
      </c>
      <c r="AE167">
        <v>7</v>
      </c>
      <c r="AF167">
        <v>1</v>
      </c>
      <c r="AG167">
        <v>14</v>
      </c>
      <c r="AH167">
        <v>5</v>
      </c>
      <c r="AI167">
        <v>1</v>
      </c>
      <c r="AJ167">
        <v>1</v>
      </c>
      <c r="AK167">
        <v>0</v>
      </c>
      <c r="AL167" s="33" t="s">
        <v>601</v>
      </c>
      <c r="AO167" t="s">
        <v>186</v>
      </c>
      <c r="AP167">
        <v>56</v>
      </c>
      <c r="AQ167" t="s">
        <v>199</v>
      </c>
      <c r="AR167" t="s">
        <v>54</v>
      </c>
      <c r="AS167" t="s">
        <v>745</v>
      </c>
      <c r="AT167" t="s">
        <v>746</v>
      </c>
      <c r="AV167">
        <v>2193</v>
      </c>
      <c r="AW167">
        <v>0</v>
      </c>
      <c r="AX167" t="s">
        <v>187</v>
      </c>
      <c r="AY167" t="str">
        <f>+MID(D167,4,2)</f>
        <v>10</v>
      </c>
    </row>
    <row r="168" spans="1:51" hidden="1" x14ac:dyDescent="0.2">
      <c r="A168" s="14" t="s">
        <v>180</v>
      </c>
      <c r="B168">
        <v>1316</v>
      </c>
      <c r="C168">
        <v>0</v>
      </c>
      <c r="D168" s="17" t="s">
        <v>748</v>
      </c>
      <c r="E168" t="s">
        <v>749</v>
      </c>
      <c r="F168">
        <v>100</v>
      </c>
      <c r="G168" t="s">
        <v>188</v>
      </c>
      <c r="H168" s="11">
        <v>0</v>
      </c>
      <c r="I168">
        <v>4763</v>
      </c>
      <c r="J168" t="s">
        <v>182</v>
      </c>
      <c r="K168">
        <v>2</v>
      </c>
      <c r="L168" t="s">
        <v>196</v>
      </c>
      <c r="M168" s="11">
        <v>220230014157100</v>
      </c>
      <c r="O168" s="11" t="s">
        <v>554</v>
      </c>
      <c r="Q168" s="11" t="s">
        <v>54</v>
      </c>
      <c r="R168" t="s">
        <v>747</v>
      </c>
      <c r="S168" t="s">
        <v>184</v>
      </c>
      <c r="T168">
        <v>34170</v>
      </c>
      <c r="U168" t="s">
        <v>185</v>
      </c>
      <c r="V168">
        <v>100</v>
      </c>
      <c r="W168" t="s">
        <v>182</v>
      </c>
      <c r="X168">
        <v>2</v>
      </c>
      <c r="Y168">
        <v>-4763</v>
      </c>
      <c r="Z168">
        <v>1</v>
      </c>
      <c r="AA168">
        <v>95933</v>
      </c>
      <c r="AB168">
        <v>0</v>
      </c>
      <c r="AC168" t="s">
        <v>189</v>
      </c>
      <c r="AD168">
        <v>0</v>
      </c>
      <c r="AE168">
        <v>1</v>
      </c>
      <c r="AF168">
        <v>1</v>
      </c>
      <c r="AG168">
        <v>14</v>
      </c>
      <c r="AH168">
        <v>5</v>
      </c>
      <c r="AI168">
        <v>1</v>
      </c>
      <c r="AJ168">
        <v>1</v>
      </c>
      <c r="AK168">
        <v>0</v>
      </c>
      <c r="AL168" s="33" t="s">
        <v>567</v>
      </c>
      <c r="AO168" t="s">
        <v>189</v>
      </c>
      <c r="AP168">
        <v>17</v>
      </c>
      <c r="AQ168" t="s">
        <v>199</v>
      </c>
      <c r="AR168" t="s">
        <v>54</v>
      </c>
      <c r="AS168" t="s">
        <v>748</v>
      </c>
      <c r="AT168" t="s">
        <v>749</v>
      </c>
      <c r="AV168">
        <v>0</v>
      </c>
      <c r="AW168">
        <v>4763</v>
      </c>
      <c r="AX168" t="s">
        <v>187</v>
      </c>
    </row>
    <row r="169" spans="1:51" hidden="1" x14ac:dyDescent="0.2">
      <c r="A169" s="14" t="s">
        <v>180</v>
      </c>
      <c r="B169">
        <v>1316</v>
      </c>
      <c r="C169">
        <v>0</v>
      </c>
      <c r="D169" s="17" t="s">
        <v>748</v>
      </c>
      <c r="E169" t="s">
        <v>749</v>
      </c>
      <c r="F169">
        <v>100</v>
      </c>
      <c r="G169" t="s">
        <v>181</v>
      </c>
      <c r="H169" s="11">
        <v>4763</v>
      </c>
      <c r="I169">
        <v>0</v>
      </c>
      <c r="J169" t="s">
        <v>182</v>
      </c>
      <c r="K169">
        <v>2</v>
      </c>
      <c r="L169" t="s">
        <v>196</v>
      </c>
      <c r="M169" s="11">
        <v>220230014157100</v>
      </c>
      <c r="O169" s="11" t="s">
        <v>554</v>
      </c>
      <c r="Q169" s="11" t="s">
        <v>54</v>
      </c>
      <c r="R169" t="s">
        <v>747</v>
      </c>
      <c r="S169" t="s">
        <v>184</v>
      </c>
      <c r="T169">
        <v>34170</v>
      </c>
      <c r="U169" t="s">
        <v>185</v>
      </c>
      <c r="V169">
        <v>100</v>
      </c>
      <c r="W169" t="s">
        <v>182</v>
      </c>
      <c r="X169">
        <v>2</v>
      </c>
      <c r="Y169">
        <v>4763</v>
      </c>
      <c r="Z169">
        <v>1</v>
      </c>
      <c r="AA169">
        <v>96881</v>
      </c>
      <c r="AB169">
        <v>0</v>
      </c>
      <c r="AC169" t="s">
        <v>186</v>
      </c>
      <c r="AD169">
        <v>0</v>
      </c>
      <c r="AE169">
        <v>31</v>
      </c>
      <c r="AF169">
        <v>1</v>
      </c>
      <c r="AG169">
        <v>14</v>
      </c>
      <c r="AH169">
        <v>5</v>
      </c>
      <c r="AI169">
        <v>1</v>
      </c>
      <c r="AJ169">
        <v>1</v>
      </c>
      <c r="AK169">
        <v>0</v>
      </c>
      <c r="AL169" s="33" t="s">
        <v>750</v>
      </c>
      <c r="AO169" t="s">
        <v>186</v>
      </c>
      <c r="AP169">
        <v>56</v>
      </c>
      <c r="AQ169" t="s">
        <v>199</v>
      </c>
      <c r="AR169" t="s">
        <v>54</v>
      </c>
      <c r="AS169" t="s">
        <v>748</v>
      </c>
      <c r="AT169" t="s">
        <v>749</v>
      </c>
      <c r="AV169">
        <v>4763</v>
      </c>
      <c r="AW169">
        <v>0</v>
      </c>
      <c r="AX169" t="s">
        <v>187</v>
      </c>
      <c r="AY169" t="str">
        <f>+MID(D169,4,2)</f>
        <v>11</v>
      </c>
    </row>
    <row r="170" spans="1:51" hidden="1" x14ac:dyDescent="0.2">
      <c r="A170" s="14" t="s">
        <v>180</v>
      </c>
      <c r="B170">
        <v>1316</v>
      </c>
      <c r="C170">
        <v>0</v>
      </c>
      <c r="D170" s="17" t="s">
        <v>748</v>
      </c>
      <c r="E170" t="s">
        <v>751</v>
      </c>
      <c r="F170">
        <v>100</v>
      </c>
      <c r="G170" t="s">
        <v>188</v>
      </c>
      <c r="H170" s="11">
        <v>0</v>
      </c>
      <c r="I170">
        <v>3992</v>
      </c>
      <c r="J170" t="s">
        <v>182</v>
      </c>
      <c r="K170">
        <v>2</v>
      </c>
      <c r="L170" t="s">
        <v>196</v>
      </c>
      <c r="M170" s="11">
        <v>220230014157200</v>
      </c>
      <c r="O170" s="11" t="s">
        <v>554</v>
      </c>
      <c r="Q170" s="11" t="s">
        <v>54</v>
      </c>
      <c r="R170" t="s">
        <v>747</v>
      </c>
      <c r="S170" t="s">
        <v>184</v>
      </c>
      <c r="T170">
        <v>34170</v>
      </c>
      <c r="U170" t="s">
        <v>185</v>
      </c>
      <c r="V170">
        <v>100</v>
      </c>
      <c r="W170" t="s">
        <v>182</v>
      </c>
      <c r="X170">
        <v>2</v>
      </c>
      <c r="Y170">
        <v>-3992</v>
      </c>
      <c r="Z170">
        <v>1</v>
      </c>
      <c r="AA170">
        <v>96002</v>
      </c>
      <c r="AB170">
        <v>0</v>
      </c>
      <c r="AC170" t="s">
        <v>189</v>
      </c>
      <c r="AD170">
        <v>0</v>
      </c>
      <c r="AE170">
        <v>1</v>
      </c>
      <c r="AF170">
        <v>1</v>
      </c>
      <c r="AG170">
        <v>14</v>
      </c>
      <c r="AH170">
        <v>5</v>
      </c>
      <c r="AI170">
        <v>1</v>
      </c>
      <c r="AJ170">
        <v>1</v>
      </c>
      <c r="AK170">
        <v>0</v>
      </c>
      <c r="AL170" s="33" t="s">
        <v>572</v>
      </c>
      <c r="AO170" t="s">
        <v>189</v>
      </c>
      <c r="AP170">
        <v>17</v>
      </c>
      <c r="AQ170" t="s">
        <v>199</v>
      </c>
      <c r="AR170" t="s">
        <v>54</v>
      </c>
      <c r="AS170" t="s">
        <v>748</v>
      </c>
      <c r="AT170" t="s">
        <v>751</v>
      </c>
      <c r="AV170">
        <v>0</v>
      </c>
      <c r="AW170">
        <v>3992</v>
      </c>
      <c r="AX170" t="s">
        <v>187</v>
      </c>
    </row>
    <row r="171" spans="1:51" hidden="1" x14ac:dyDescent="0.2">
      <c r="A171" s="14" t="s">
        <v>180</v>
      </c>
      <c r="B171">
        <v>1316</v>
      </c>
      <c r="C171">
        <v>0</v>
      </c>
      <c r="D171" s="17" t="s">
        <v>748</v>
      </c>
      <c r="E171" t="s">
        <v>751</v>
      </c>
      <c r="F171">
        <v>100</v>
      </c>
      <c r="G171" t="s">
        <v>181</v>
      </c>
      <c r="H171" s="11">
        <v>3992</v>
      </c>
      <c r="I171">
        <v>0</v>
      </c>
      <c r="J171" t="s">
        <v>182</v>
      </c>
      <c r="K171">
        <v>2</v>
      </c>
      <c r="L171" t="s">
        <v>196</v>
      </c>
      <c r="M171" s="11">
        <v>220230014157200</v>
      </c>
      <c r="O171" s="11" t="s">
        <v>554</v>
      </c>
      <c r="Q171" s="11" t="s">
        <v>54</v>
      </c>
      <c r="R171" t="s">
        <v>747</v>
      </c>
      <c r="S171" t="s">
        <v>184</v>
      </c>
      <c r="T171">
        <v>34170</v>
      </c>
      <c r="U171" t="s">
        <v>185</v>
      </c>
      <c r="V171">
        <v>100</v>
      </c>
      <c r="W171" t="s">
        <v>182</v>
      </c>
      <c r="X171">
        <v>2</v>
      </c>
      <c r="Y171">
        <v>3992</v>
      </c>
      <c r="Z171">
        <v>1</v>
      </c>
      <c r="AA171">
        <v>96881</v>
      </c>
      <c r="AB171">
        <v>0</v>
      </c>
      <c r="AC171" t="s">
        <v>186</v>
      </c>
      <c r="AD171">
        <v>0</v>
      </c>
      <c r="AE171">
        <v>28</v>
      </c>
      <c r="AF171">
        <v>1</v>
      </c>
      <c r="AG171">
        <v>14</v>
      </c>
      <c r="AH171">
        <v>5</v>
      </c>
      <c r="AI171">
        <v>1</v>
      </c>
      <c r="AJ171">
        <v>1</v>
      </c>
      <c r="AK171">
        <v>0</v>
      </c>
      <c r="AL171" s="33" t="s">
        <v>750</v>
      </c>
      <c r="AO171" t="s">
        <v>186</v>
      </c>
      <c r="AP171">
        <v>56</v>
      </c>
      <c r="AQ171" t="s">
        <v>199</v>
      </c>
      <c r="AR171" t="s">
        <v>54</v>
      </c>
      <c r="AS171" t="s">
        <v>748</v>
      </c>
      <c r="AT171" t="s">
        <v>751</v>
      </c>
      <c r="AV171">
        <v>3992</v>
      </c>
      <c r="AW171">
        <v>0</v>
      </c>
      <c r="AX171" t="s">
        <v>187</v>
      </c>
      <c r="AY171" t="str">
        <f>+MID(D171,4,2)</f>
        <v>11</v>
      </c>
    </row>
    <row r="172" spans="1:51" hidden="1" x14ac:dyDescent="0.2">
      <c r="A172" s="14" t="s">
        <v>180</v>
      </c>
      <c r="B172">
        <v>1316</v>
      </c>
      <c r="C172">
        <v>0</v>
      </c>
      <c r="D172" s="17" t="s">
        <v>748</v>
      </c>
      <c r="E172" t="s">
        <v>752</v>
      </c>
      <c r="F172">
        <v>100</v>
      </c>
      <c r="G172" t="s">
        <v>188</v>
      </c>
      <c r="H172" s="11">
        <v>0</v>
      </c>
      <c r="I172">
        <v>4703</v>
      </c>
      <c r="J172" t="s">
        <v>182</v>
      </c>
      <c r="K172">
        <v>2</v>
      </c>
      <c r="L172" t="s">
        <v>196</v>
      </c>
      <c r="M172" s="11">
        <v>220230014157300</v>
      </c>
      <c r="O172" s="11" t="s">
        <v>554</v>
      </c>
      <c r="Q172" s="11" t="s">
        <v>54</v>
      </c>
      <c r="R172" t="s">
        <v>747</v>
      </c>
      <c r="S172" t="s">
        <v>184</v>
      </c>
      <c r="T172">
        <v>34170</v>
      </c>
      <c r="U172" t="s">
        <v>185</v>
      </c>
      <c r="V172">
        <v>100</v>
      </c>
      <c r="W172" t="s">
        <v>182</v>
      </c>
      <c r="X172">
        <v>2</v>
      </c>
      <c r="Y172">
        <v>-4703</v>
      </c>
      <c r="Z172">
        <v>1</v>
      </c>
      <c r="AA172">
        <v>95925</v>
      </c>
      <c r="AB172">
        <v>0</v>
      </c>
      <c r="AC172" t="s">
        <v>189</v>
      </c>
      <c r="AD172">
        <v>0</v>
      </c>
      <c r="AE172">
        <v>1</v>
      </c>
      <c r="AF172">
        <v>1</v>
      </c>
      <c r="AG172">
        <v>14</v>
      </c>
      <c r="AH172">
        <v>5</v>
      </c>
      <c r="AI172">
        <v>1</v>
      </c>
      <c r="AJ172">
        <v>1</v>
      </c>
      <c r="AK172">
        <v>0</v>
      </c>
      <c r="AL172" s="33" t="s">
        <v>567</v>
      </c>
      <c r="AO172" t="s">
        <v>189</v>
      </c>
      <c r="AP172">
        <v>17</v>
      </c>
      <c r="AQ172" t="s">
        <v>199</v>
      </c>
      <c r="AR172" t="s">
        <v>54</v>
      </c>
      <c r="AS172" t="s">
        <v>748</v>
      </c>
      <c r="AT172" t="s">
        <v>752</v>
      </c>
      <c r="AV172">
        <v>0</v>
      </c>
      <c r="AW172">
        <v>4703</v>
      </c>
      <c r="AX172" t="s">
        <v>187</v>
      </c>
    </row>
    <row r="173" spans="1:51" hidden="1" x14ac:dyDescent="0.2">
      <c r="A173" s="14" t="s">
        <v>180</v>
      </c>
      <c r="B173">
        <v>1316</v>
      </c>
      <c r="C173">
        <v>0</v>
      </c>
      <c r="D173" s="17" t="s">
        <v>748</v>
      </c>
      <c r="E173" t="s">
        <v>752</v>
      </c>
      <c r="F173">
        <v>100</v>
      </c>
      <c r="G173" t="s">
        <v>181</v>
      </c>
      <c r="H173" s="11">
        <v>4703</v>
      </c>
      <c r="I173">
        <v>0</v>
      </c>
      <c r="J173" t="s">
        <v>182</v>
      </c>
      <c r="K173">
        <v>2</v>
      </c>
      <c r="L173" t="s">
        <v>196</v>
      </c>
      <c r="M173" s="11">
        <v>220230014157300</v>
      </c>
      <c r="O173" s="11" t="s">
        <v>554</v>
      </c>
      <c r="Q173" s="11" t="s">
        <v>54</v>
      </c>
      <c r="R173" t="s">
        <v>747</v>
      </c>
      <c r="S173" t="s">
        <v>184</v>
      </c>
      <c r="T173">
        <v>34170</v>
      </c>
      <c r="U173" t="s">
        <v>185</v>
      </c>
      <c r="V173">
        <v>100</v>
      </c>
      <c r="W173" t="s">
        <v>182</v>
      </c>
      <c r="X173">
        <v>2</v>
      </c>
      <c r="Y173">
        <v>4703</v>
      </c>
      <c r="Z173">
        <v>1</v>
      </c>
      <c r="AA173">
        <v>96881</v>
      </c>
      <c r="AB173">
        <v>0</v>
      </c>
      <c r="AC173" t="s">
        <v>186</v>
      </c>
      <c r="AD173">
        <v>0</v>
      </c>
      <c r="AE173">
        <v>34</v>
      </c>
      <c r="AF173">
        <v>1</v>
      </c>
      <c r="AG173">
        <v>14</v>
      </c>
      <c r="AH173">
        <v>5</v>
      </c>
      <c r="AI173">
        <v>1</v>
      </c>
      <c r="AJ173">
        <v>1</v>
      </c>
      <c r="AK173">
        <v>0</v>
      </c>
      <c r="AL173" s="33" t="s">
        <v>750</v>
      </c>
      <c r="AO173" t="s">
        <v>186</v>
      </c>
      <c r="AP173">
        <v>56</v>
      </c>
      <c r="AQ173" t="s">
        <v>199</v>
      </c>
      <c r="AR173" t="s">
        <v>54</v>
      </c>
      <c r="AS173" t="s">
        <v>748</v>
      </c>
      <c r="AT173" t="s">
        <v>752</v>
      </c>
      <c r="AV173">
        <v>4703</v>
      </c>
      <c r="AW173">
        <v>0</v>
      </c>
      <c r="AX173" t="s">
        <v>187</v>
      </c>
      <c r="AY173" t="str">
        <f>+MID(D173,4,2)</f>
        <v>11</v>
      </c>
    </row>
    <row r="174" spans="1:51" hidden="1" x14ac:dyDescent="0.2">
      <c r="A174" s="14" t="s">
        <v>180</v>
      </c>
      <c r="B174">
        <v>1316</v>
      </c>
      <c r="C174">
        <v>0</v>
      </c>
      <c r="D174" s="17" t="s">
        <v>748</v>
      </c>
      <c r="E174" t="s">
        <v>753</v>
      </c>
      <c r="F174">
        <v>100</v>
      </c>
      <c r="G174" t="s">
        <v>188</v>
      </c>
      <c r="H174" s="11">
        <v>0</v>
      </c>
      <c r="I174">
        <v>55</v>
      </c>
      <c r="J174" t="s">
        <v>182</v>
      </c>
      <c r="K174">
        <v>2</v>
      </c>
      <c r="L174" t="s">
        <v>196</v>
      </c>
      <c r="M174" s="11">
        <v>220230014157400</v>
      </c>
      <c r="O174" s="11" t="s">
        <v>554</v>
      </c>
      <c r="Q174" s="11" t="s">
        <v>54</v>
      </c>
      <c r="R174" t="s">
        <v>747</v>
      </c>
      <c r="S174" t="s">
        <v>184</v>
      </c>
      <c r="T174">
        <v>34170</v>
      </c>
      <c r="U174" t="s">
        <v>185</v>
      </c>
      <c r="V174">
        <v>100</v>
      </c>
      <c r="W174" t="s">
        <v>182</v>
      </c>
      <c r="X174">
        <v>2</v>
      </c>
      <c r="Y174">
        <v>-55</v>
      </c>
      <c r="Z174">
        <v>1</v>
      </c>
      <c r="AA174">
        <v>95923</v>
      </c>
      <c r="AB174">
        <v>0</v>
      </c>
      <c r="AC174" t="s">
        <v>189</v>
      </c>
      <c r="AD174">
        <v>0</v>
      </c>
      <c r="AE174">
        <v>1</v>
      </c>
      <c r="AF174">
        <v>1</v>
      </c>
      <c r="AG174">
        <v>14</v>
      </c>
      <c r="AH174">
        <v>5</v>
      </c>
      <c r="AI174">
        <v>1</v>
      </c>
      <c r="AJ174">
        <v>1</v>
      </c>
      <c r="AK174">
        <v>0</v>
      </c>
      <c r="AL174" s="33" t="s">
        <v>567</v>
      </c>
      <c r="AO174" t="s">
        <v>189</v>
      </c>
      <c r="AP174">
        <v>17</v>
      </c>
      <c r="AQ174" t="s">
        <v>199</v>
      </c>
      <c r="AR174" t="s">
        <v>54</v>
      </c>
      <c r="AS174" t="s">
        <v>748</v>
      </c>
      <c r="AT174" t="s">
        <v>753</v>
      </c>
      <c r="AV174">
        <v>0</v>
      </c>
      <c r="AW174">
        <v>55</v>
      </c>
      <c r="AX174" t="s">
        <v>187</v>
      </c>
    </row>
    <row r="175" spans="1:51" hidden="1" x14ac:dyDescent="0.2">
      <c r="A175" s="14" t="s">
        <v>180</v>
      </c>
      <c r="B175">
        <v>1316</v>
      </c>
      <c r="C175">
        <v>0</v>
      </c>
      <c r="D175" s="17" t="s">
        <v>748</v>
      </c>
      <c r="E175" t="s">
        <v>753</v>
      </c>
      <c r="F175">
        <v>100</v>
      </c>
      <c r="G175" t="s">
        <v>181</v>
      </c>
      <c r="H175" s="11">
        <v>55</v>
      </c>
      <c r="I175">
        <v>0</v>
      </c>
      <c r="J175" t="s">
        <v>182</v>
      </c>
      <c r="K175">
        <v>2</v>
      </c>
      <c r="L175" t="s">
        <v>196</v>
      </c>
      <c r="M175" s="11">
        <v>220230014157400</v>
      </c>
      <c r="O175" s="11" t="s">
        <v>554</v>
      </c>
      <c r="Q175" s="11" t="s">
        <v>54</v>
      </c>
      <c r="R175" t="s">
        <v>747</v>
      </c>
      <c r="S175" t="s">
        <v>184</v>
      </c>
      <c r="T175">
        <v>34170</v>
      </c>
      <c r="U175" t="s">
        <v>185</v>
      </c>
      <c r="V175">
        <v>100</v>
      </c>
      <c r="W175" t="s">
        <v>182</v>
      </c>
      <c r="X175">
        <v>2</v>
      </c>
      <c r="Y175">
        <v>55</v>
      </c>
      <c r="Z175">
        <v>1</v>
      </c>
      <c r="AA175">
        <v>96881</v>
      </c>
      <c r="AB175">
        <v>0</v>
      </c>
      <c r="AC175" t="s">
        <v>186</v>
      </c>
      <c r="AD175">
        <v>0</v>
      </c>
      <c r="AE175">
        <v>29</v>
      </c>
      <c r="AF175">
        <v>1</v>
      </c>
      <c r="AG175">
        <v>14</v>
      </c>
      <c r="AH175">
        <v>5</v>
      </c>
      <c r="AI175">
        <v>1</v>
      </c>
      <c r="AJ175">
        <v>1</v>
      </c>
      <c r="AK175">
        <v>0</v>
      </c>
      <c r="AL175" s="33" t="s">
        <v>750</v>
      </c>
      <c r="AO175" t="s">
        <v>186</v>
      </c>
      <c r="AP175">
        <v>56</v>
      </c>
      <c r="AQ175" t="s">
        <v>199</v>
      </c>
      <c r="AR175" t="s">
        <v>54</v>
      </c>
      <c r="AS175" t="s">
        <v>748</v>
      </c>
      <c r="AT175" t="s">
        <v>753</v>
      </c>
      <c r="AV175">
        <v>55</v>
      </c>
      <c r="AW175">
        <v>0</v>
      </c>
      <c r="AX175" t="s">
        <v>187</v>
      </c>
      <c r="AY175" t="str">
        <f>+MID(D175,4,2)</f>
        <v>11</v>
      </c>
    </row>
    <row r="176" spans="1:51" hidden="1" x14ac:dyDescent="0.2">
      <c r="A176" s="14" t="s">
        <v>180</v>
      </c>
      <c r="B176">
        <v>1316</v>
      </c>
      <c r="C176">
        <v>0</v>
      </c>
      <c r="D176" s="17" t="s">
        <v>748</v>
      </c>
      <c r="E176" t="s">
        <v>754</v>
      </c>
      <c r="F176">
        <v>100</v>
      </c>
      <c r="G176" t="s">
        <v>188</v>
      </c>
      <c r="H176" s="11">
        <v>0</v>
      </c>
      <c r="I176">
        <v>1323</v>
      </c>
      <c r="J176" t="s">
        <v>182</v>
      </c>
      <c r="K176">
        <v>2</v>
      </c>
      <c r="L176" t="s">
        <v>196</v>
      </c>
      <c r="M176" s="11">
        <v>220230014157500</v>
      </c>
      <c r="O176" s="11" t="s">
        <v>554</v>
      </c>
      <c r="Q176" s="11" t="s">
        <v>54</v>
      </c>
      <c r="R176" t="s">
        <v>747</v>
      </c>
      <c r="S176" t="s">
        <v>184</v>
      </c>
      <c r="T176">
        <v>34170</v>
      </c>
      <c r="U176" t="s">
        <v>185</v>
      </c>
      <c r="V176">
        <v>100</v>
      </c>
      <c r="W176" t="s">
        <v>182</v>
      </c>
      <c r="X176">
        <v>2</v>
      </c>
      <c r="Y176">
        <v>-1323</v>
      </c>
      <c r="Z176">
        <v>1</v>
      </c>
      <c r="AA176">
        <v>95926</v>
      </c>
      <c r="AB176">
        <v>0</v>
      </c>
      <c r="AC176" t="s">
        <v>189</v>
      </c>
      <c r="AD176">
        <v>0</v>
      </c>
      <c r="AE176">
        <v>1</v>
      </c>
      <c r="AF176">
        <v>1</v>
      </c>
      <c r="AG176">
        <v>14</v>
      </c>
      <c r="AH176">
        <v>5</v>
      </c>
      <c r="AI176">
        <v>1</v>
      </c>
      <c r="AJ176">
        <v>1</v>
      </c>
      <c r="AK176">
        <v>0</v>
      </c>
      <c r="AL176" s="33" t="s">
        <v>567</v>
      </c>
      <c r="AO176" t="s">
        <v>189</v>
      </c>
      <c r="AP176">
        <v>17</v>
      </c>
      <c r="AQ176" t="s">
        <v>199</v>
      </c>
      <c r="AR176" t="s">
        <v>54</v>
      </c>
      <c r="AS176" t="s">
        <v>748</v>
      </c>
      <c r="AT176" t="s">
        <v>754</v>
      </c>
      <c r="AV176">
        <v>0</v>
      </c>
      <c r="AW176">
        <v>1323</v>
      </c>
      <c r="AX176" t="s">
        <v>187</v>
      </c>
    </row>
    <row r="177" spans="1:51" hidden="1" x14ac:dyDescent="0.2">
      <c r="A177" s="14" t="s">
        <v>180</v>
      </c>
      <c r="B177">
        <v>1316</v>
      </c>
      <c r="C177">
        <v>0</v>
      </c>
      <c r="D177" s="17" t="s">
        <v>748</v>
      </c>
      <c r="E177" t="s">
        <v>754</v>
      </c>
      <c r="F177">
        <v>100</v>
      </c>
      <c r="G177" t="s">
        <v>181</v>
      </c>
      <c r="H177" s="11">
        <v>1323</v>
      </c>
      <c r="I177">
        <v>0</v>
      </c>
      <c r="J177" t="s">
        <v>182</v>
      </c>
      <c r="K177">
        <v>2</v>
      </c>
      <c r="L177" t="s">
        <v>196</v>
      </c>
      <c r="M177" s="11">
        <v>220230014157500</v>
      </c>
      <c r="O177" s="11" t="s">
        <v>554</v>
      </c>
      <c r="Q177" s="11" t="s">
        <v>54</v>
      </c>
      <c r="R177" t="s">
        <v>747</v>
      </c>
      <c r="S177" t="s">
        <v>184</v>
      </c>
      <c r="T177">
        <v>34170</v>
      </c>
      <c r="U177" t="s">
        <v>185</v>
      </c>
      <c r="V177">
        <v>100</v>
      </c>
      <c r="W177" t="s">
        <v>182</v>
      </c>
      <c r="X177">
        <v>2</v>
      </c>
      <c r="Y177">
        <v>1323</v>
      </c>
      <c r="Z177">
        <v>1</v>
      </c>
      <c r="AA177">
        <v>96881</v>
      </c>
      <c r="AB177">
        <v>0</v>
      </c>
      <c r="AC177" t="s">
        <v>186</v>
      </c>
      <c r="AD177">
        <v>0</v>
      </c>
      <c r="AE177">
        <v>37</v>
      </c>
      <c r="AF177">
        <v>1</v>
      </c>
      <c r="AG177">
        <v>14</v>
      </c>
      <c r="AH177">
        <v>5</v>
      </c>
      <c r="AI177">
        <v>1</v>
      </c>
      <c r="AJ177">
        <v>1</v>
      </c>
      <c r="AK177">
        <v>0</v>
      </c>
      <c r="AL177" s="33" t="s">
        <v>750</v>
      </c>
      <c r="AO177" t="s">
        <v>186</v>
      </c>
      <c r="AP177">
        <v>56</v>
      </c>
      <c r="AQ177" t="s">
        <v>199</v>
      </c>
      <c r="AR177" t="s">
        <v>54</v>
      </c>
      <c r="AS177" t="s">
        <v>748</v>
      </c>
      <c r="AT177" t="s">
        <v>754</v>
      </c>
      <c r="AV177">
        <v>1323</v>
      </c>
      <c r="AW177">
        <v>0</v>
      </c>
      <c r="AX177" t="s">
        <v>187</v>
      </c>
      <c r="AY177" t="str">
        <f>+MID(D177,4,2)</f>
        <v>11</v>
      </c>
    </row>
    <row r="178" spans="1:51" hidden="1" x14ac:dyDescent="0.2">
      <c r="A178" s="14" t="s">
        <v>180</v>
      </c>
      <c r="B178">
        <v>1316</v>
      </c>
      <c r="C178">
        <v>0</v>
      </c>
      <c r="D178" s="17" t="s">
        <v>748</v>
      </c>
      <c r="E178" t="s">
        <v>755</v>
      </c>
      <c r="F178">
        <v>100</v>
      </c>
      <c r="G178" t="s">
        <v>188</v>
      </c>
      <c r="H178" s="11">
        <v>0</v>
      </c>
      <c r="I178">
        <v>358</v>
      </c>
      <c r="J178" t="s">
        <v>182</v>
      </c>
      <c r="K178">
        <v>2</v>
      </c>
      <c r="L178" t="s">
        <v>196</v>
      </c>
      <c r="M178" s="11">
        <v>220230014157600</v>
      </c>
      <c r="O178" s="11" t="s">
        <v>554</v>
      </c>
      <c r="Q178" s="11" t="s">
        <v>54</v>
      </c>
      <c r="R178" t="s">
        <v>747</v>
      </c>
      <c r="S178" t="s">
        <v>184</v>
      </c>
      <c r="T178">
        <v>34170</v>
      </c>
      <c r="U178" t="s">
        <v>185</v>
      </c>
      <c r="V178">
        <v>100</v>
      </c>
      <c r="W178" t="s">
        <v>182</v>
      </c>
      <c r="X178">
        <v>2</v>
      </c>
      <c r="Y178">
        <v>-358</v>
      </c>
      <c r="Z178">
        <v>1</v>
      </c>
      <c r="AA178">
        <v>96005</v>
      </c>
      <c r="AB178">
        <v>0</v>
      </c>
      <c r="AC178" t="s">
        <v>189</v>
      </c>
      <c r="AD178">
        <v>0</v>
      </c>
      <c r="AE178">
        <v>1</v>
      </c>
      <c r="AF178">
        <v>1</v>
      </c>
      <c r="AG178">
        <v>14</v>
      </c>
      <c r="AH178">
        <v>5</v>
      </c>
      <c r="AI178">
        <v>1</v>
      </c>
      <c r="AJ178">
        <v>1</v>
      </c>
      <c r="AK178">
        <v>0</v>
      </c>
      <c r="AL178" s="33" t="s">
        <v>572</v>
      </c>
      <c r="AO178" t="s">
        <v>189</v>
      </c>
      <c r="AP178">
        <v>17</v>
      </c>
      <c r="AQ178" t="s">
        <v>199</v>
      </c>
      <c r="AR178" t="s">
        <v>54</v>
      </c>
      <c r="AS178" t="s">
        <v>748</v>
      </c>
      <c r="AT178" t="s">
        <v>755</v>
      </c>
      <c r="AV178">
        <v>0</v>
      </c>
      <c r="AW178">
        <v>358</v>
      </c>
      <c r="AX178" t="s">
        <v>187</v>
      </c>
    </row>
    <row r="179" spans="1:51" hidden="1" x14ac:dyDescent="0.2">
      <c r="A179" s="14" t="s">
        <v>180</v>
      </c>
      <c r="B179">
        <v>1316</v>
      </c>
      <c r="C179">
        <v>0</v>
      </c>
      <c r="D179" s="17" t="s">
        <v>748</v>
      </c>
      <c r="E179" t="s">
        <v>755</v>
      </c>
      <c r="F179">
        <v>100</v>
      </c>
      <c r="G179" t="s">
        <v>181</v>
      </c>
      <c r="H179" s="11">
        <v>358</v>
      </c>
      <c r="I179">
        <v>0</v>
      </c>
      <c r="J179" t="s">
        <v>182</v>
      </c>
      <c r="K179">
        <v>2</v>
      </c>
      <c r="L179" t="s">
        <v>196</v>
      </c>
      <c r="M179" s="11">
        <v>220230014157600</v>
      </c>
      <c r="O179" s="11" t="s">
        <v>554</v>
      </c>
      <c r="Q179" s="11" t="s">
        <v>54</v>
      </c>
      <c r="R179" t="s">
        <v>747</v>
      </c>
      <c r="S179" t="s">
        <v>184</v>
      </c>
      <c r="T179">
        <v>34170</v>
      </c>
      <c r="U179" t="s">
        <v>185</v>
      </c>
      <c r="V179">
        <v>100</v>
      </c>
      <c r="W179" t="s">
        <v>182</v>
      </c>
      <c r="X179">
        <v>2</v>
      </c>
      <c r="Y179">
        <v>358</v>
      </c>
      <c r="Z179">
        <v>1</v>
      </c>
      <c r="AA179">
        <v>96881</v>
      </c>
      <c r="AB179">
        <v>0</v>
      </c>
      <c r="AC179" t="s">
        <v>186</v>
      </c>
      <c r="AD179">
        <v>0</v>
      </c>
      <c r="AE179">
        <v>35</v>
      </c>
      <c r="AF179">
        <v>1</v>
      </c>
      <c r="AG179">
        <v>14</v>
      </c>
      <c r="AH179">
        <v>5</v>
      </c>
      <c r="AI179">
        <v>1</v>
      </c>
      <c r="AJ179">
        <v>1</v>
      </c>
      <c r="AK179">
        <v>0</v>
      </c>
      <c r="AL179" s="33" t="s">
        <v>750</v>
      </c>
      <c r="AO179" t="s">
        <v>186</v>
      </c>
      <c r="AP179">
        <v>56</v>
      </c>
      <c r="AQ179" t="s">
        <v>199</v>
      </c>
      <c r="AR179" t="s">
        <v>54</v>
      </c>
      <c r="AS179" t="s">
        <v>748</v>
      </c>
      <c r="AT179" t="s">
        <v>755</v>
      </c>
      <c r="AV179">
        <v>358</v>
      </c>
      <c r="AW179">
        <v>0</v>
      </c>
      <c r="AX179" t="s">
        <v>187</v>
      </c>
      <c r="AY179" t="str">
        <f>+MID(D179,4,2)</f>
        <v>11</v>
      </c>
    </row>
    <row r="180" spans="1:51" hidden="1" x14ac:dyDescent="0.2">
      <c r="A180" s="14" t="s">
        <v>180</v>
      </c>
      <c r="B180">
        <v>1316</v>
      </c>
      <c r="C180">
        <v>0</v>
      </c>
      <c r="D180" s="17" t="s">
        <v>748</v>
      </c>
      <c r="E180" t="s">
        <v>756</v>
      </c>
      <c r="F180">
        <v>100</v>
      </c>
      <c r="G180" t="s">
        <v>188</v>
      </c>
      <c r="H180" s="11">
        <v>0</v>
      </c>
      <c r="I180">
        <v>58</v>
      </c>
      <c r="J180" t="s">
        <v>182</v>
      </c>
      <c r="K180">
        <v>2</v>
      </c>
      <c r="L180" t="s">
        <v>196</v>
      </c>
      <c r="M180" s="11">
        <v>220230014157700</v>
      </c>
      <c r="O180" s="11" t="s">
        <v>554</v>
      </c>
      <c r="Q180" s="11" t="s">
        <v>54</v>
      </c>
      <c r="R180" t="s">
        <v>747</v>
      </c>
      <c r="S180" t="s">
        <v>184</v>
      </c>
      <c r="T180">
        <v>34170</v>
      </c>
      <c r="U180" t="s">
        <v>185</v>
      </c>
      <c r="V180">
        <v>100</v>
      </c>
      <c r="W180" t="s">
        <v>182</v>
      </c>
      <c r="X180">
        <v>2</v>
      </c>
      <c r="Y180">
        <v>-58</v>
      </c>
      <c r="Z180">
        <v>1</v>
      </c>
      <c r="AA180">
        <v>95927</v>
      </c>
      <c r="AB180">
        <v>0</v>
      </c>
      <c r="AC180" t="s">
        <v>189</v>
      </c>
      <c r="AD180">
        <v>0</v>
      </c>
      <c r="AE180">
        <v>1</v>
      </c>
      <c r="AF180">
        <v>1</v>
      </c>
      <c r="AG180">
        <v>14</v>
      </c>
      <c r="AH180">
        <v>5</v>
      </c>
      <c r="AI180">
        <v>1</v>
      </c>
      <c r="AJ180">
        <v>1</v>
      </c>
      <c r="AK180">
        <v>0</v>
      </c>
      <c r="AL180" s="33" t="s">
        <v>567</v>
      </c>
      <c r="AO180" t="s">
        <v>189</v>
      </c>
      <c r="AP180">
        <v>17</v>
      </c>
      <c r="AQ180" t="s">
        <v>199</v>
      </c>
      <c r="AR180" t="s">
        <v>54</v>
      </c>
      <c r="AS180" t="s">
        <v>748</v>
      </c>
      <c r="AT180" t="s">
        <v>756</v>
      </c>
      <c r="AV180">
        <v>0</v>
      </c>
      <c r="AW180">
        <v>58</v>
      </c>
      <c r="AX180" t="s">
        <v>187</v>
      </c>
    </row>
    <row r="181" spans="1:51" hidden="1" x14ac:dyDescent="0.2">
      <c r="A181" s="14" t="s">
        <v>180</v>
      </c>
      <c r="B181">
        <v>1316</v>
      </c>
      <c r="C181">
        <v>0</v>
      </c>
      <c r="D181" s="17" t="s">
        <v>748</v>
      </c>
      <c r="E181" t="s">
        <v>756</v>
      </c>
      <c r="F181">
        <v>100</v>
      </c>
      <c r="G181" t="s">
        <v>181</v>
      </c>
      <c r="H181" s="11">
        <v>58</v>
      </c>
      <c r="I181">
        <v>0</v>
      </c>
      <c r="J181" t="s">
        <v>182</v>
      </c>
      <c r="K181">
        <v>2</v>
      </c>
      <c r="L181" t="s">
        <v>196</v>
      </c>
      <c r="M181" s="11">
        <v>220230014157700</v>
      </c>
      <c r="O181" s="11" t="s">
        <v>554</v>
      </c>
      <c r="Q181" s="11" t="s">
        <v>54</v>
      </c>
      <c r="R181" t="s">
        <v>747</v>
      </c>
      <c r="S181" t="s">
        <v>184</v>
      </c>
      <c r="T181">
        <v>34170</v>
      </c>
      <c r="U181" t="s">
        <v>185</v>
      </c>
      <c r="V181">
        <v>100</v>
      </c>
      <c r="W181" t="s">
        <v>182</v>
      </c>
      <c r="X181">
        <v>2</v>
      </c>
      <c r="Y181">
        <v>58</v>
      </c>
      <c r="Z181">
        <v>1</v>
      </c>
      <c r="AA181">
        <v>96881</v>
      </c>
      <c r="AB181">
        <v>0</v>
      </c>
      <c r="AC181" t="s">
        <v>186</v>
      </c>
      <c r="AD181">
        <v>0</v>
      </c>
      <c r="AE181">
        <v>39</v>
      </c>
      <c r="AF181">
        <v>1</v>
      </c>
      <c r="AG181">
        <v>14</v>
      </c>
      <c r="AH181">
        <v>5</v>
      </c>
      <c r="AI181">
        <v>1</v>
      </c>
      <c r="AJ181">
        <v>1</v>
      </c>
      <c r="AK181">
        <v>0</v>
      </c>
      <c r="AL181" s="33" t="s">
        <v>750</v>
      </c>
      <c r="AO181" t="s">
        <v>186</v>
      </c>
      <c r="AP181">
        <v>56</v>
      </c>
      <c r="AQ181" t="s">
        <v>199</v>
      </c>
      <c r="AR181" t="s">
        <v>54</v>
      </c>
      <c r="AS181" t="s">
        <v>748</v>
      </c>
      <c r="AT181" t="s">
        <v>756</v>
      </c>
      <c r="AV181">
        <v>58</v>
      </c>
      <c r="AW181">
        <v>0</v>
      </c>
      <c r="AX181" t="s">
        <v>187</v>
      </c>
      <c r="AY181" t="str">
        <f>+MID(D181,4,2)</f>
        <v>11</v>
      </c>
    </row>
    <row r="182" spans="1:51" hidden="1" x14ac:dyDescent="0.2">
      <c r="A182" s="14" t="s">
        <v>180</v>
      </c>
      <c r="B182">
        <v>1316</v>
      </c>
      <c r="C182">
        <v>0</v>
      </c>
      <c r="D182" s="17" t="s">
        <v>748</v>
      </c>
      <c r="E182" t="s">
        <v>757</v>
      </c>
      <c r="F182">
        <v>100</v>
      </c>
      <c r="G182" t="s">
        <v>188</v>
      </c>
      <c r="H182" s="11">
        <v>0</v>
      </c>
      <c r="I182">
        <v>57</v>
      </c>
      <c r="J182" t="s">
        <v>182</v>
      </c>
      <c r="K182">
        <v>2</v>
      </c>
      <c r="L182" t="s">
        <v>196</v>
      </c>
      <c r="M182" s="11">
        <v>220230014157800</v>
      </c>
      <c r="O182" s="11" t="s">
        <v>554</v>
      </c>
      <c r="Q182" s="11" t="s">
        <v>54</v>
      </c>
      <c r="R182" t="s">
        <v>747</v>
      </c>
      <c r="S182" t="s">
        <v>184</v>
      </c>
      <c r="T182">
        <v>34170</v>
      </c>
      <c r="U182" t="s">
        <v>185</v>
      </c>
      <c r="V182">
        <v>100</v>
      </c>
      <c r="W182" t="s">
        <v>182</v>
      </c>
      <c r="X182">
        <v>2</v>
      </c>
      <c r="Y182">
        <v>-57</v>
      </c>
      <c r="Z182">
        <v>1</v>
      </c>
      <c r="AA182">
        <v>95996</v>
      </c>
      <c r="AB182">
        <v>0</v>
      </c>
      <c r="AC182" t="s">
        <v>189</v>
      </c>
      <c r="AD182">
        <v>0</v>
      </c>
      <c r="AE182">
        <v>1</v>
      </c>
      <c r="AF182">
        <v>1</v>
      </c>
      <c r="AG182">
        <v>14</v>
      </c>
      <c r="AH182">
        <v>5</v>
      </c>
      <c r="AI182">
        <v>1</v>
      </c>
      <c r="AJ182">
        <v>1</v>
      </c>
      <c r="AK182">
        <v>0</v>
      </c>
      <c r="AL182" s="33" t="s">
        <v>572</v>
      </c>
      <c r="AO182" t="s">
        <v>189</v>
      </c>
      <c r="AP182">
        <v>17</v>
      </c>
      <c r="AQ182" t="s">
        <v>199</v>
      </c>
      <c r="AR182" t="s">
        <v>54</v>
      </c>
      <c r="AS182" t="s">
        <v>748</v>
      </c>
      <c r="AT182" t="s">
        <v>757</v>
      </c>
      <c r="AV182">
        <v>0</v>
      </c>
      <c r="AW182">
        <v>57</v>
      </c>
      <c r="AX182" t="s">
        <v>187</v>
      </c>
    </row>
    <row r="183" spans="1:51" hidden="1" x14ac:dyDescent="0.2">
      <c r="A183" s="14" t="s">
        <v>180</v>
      </c>
      <c r="B183">
        <v>1316</v>
      </c>
      <c r="C183">
        <v>0</v>
      </c>
      <c r="D183" s="17" t="s">
        <v>748</v>
      </c>
      <c r="E183" t="s">
        <v>757</v>
      </c>
      <c r="F183">
        <v>100</v>
      </c>
      <c r="G183" t="s">
        <v>181</v>
      </c>
      <c r="H183" s="11">
        <v>57</v>
      </c>
      <c r="I183">
        <v>0</v>
      </c>
      <c r="J183" t="s">
        <v>182</v>
      </c>
      <c r="K183">
        <v>2</v>
      </c>
      <c r="L183" t="s">
        <v>196</v>
      </c>
      <c r="M183" s="11">
        <v>220230014157800</v>
      </c>
      <c r="O183" s="11" t="s">
        <v>554</v>
      </c>
      <c r="Q183" s="11" t="s">
        <v>54</v>
      </c>
      <c r="R183" t="s">
        <v>747</v>
      </c>
      <c r="S183" t="s">
        <v>184</v>
      </c>
      <c r="T183">
        <v>34170</v>
      </c>
      <c r="U183" t="s">
        <v>185</v>
      </c>
      <c r="V183">
        <v>100</v>
      </c>
      <c r="W183" t="s">
        <v>182</v>
      </c>
      <c r="X183">
        <v>2</v>
      </c>
      <c r="Y183">
        <v>57</v>
      </c>
      <c r="Z183">
        <v>1</v>
      </c>
      <c r="AA183">
        <v>96881</v>
      </c>
      <c r="AB183">
        <v>0</v>
      </c>
      <c r="AC183" t="s">
        <v>186</v>
      </c>
      <c r="AD183">
        <v>0</v>
      </c>
      <c r="AE183">
        <v>6</v>
      </c>
      <c r="AF183">
        <v>1</v>
      </c>
      <c r="AG183">
        <v>14</v>
      </c>
      <c r="AH183">
        <v>5</v>
      </c>
      <c r="AI183">
        <v>1</v>
      </c>
      <c r="AJ183">
        <v>1</v>
      </c>
      <c r="AK183">
        <v>0</v>
      </c>
      <c r="AL183" s="33" t="s">
        <v>750</v>
      </c>
      <c r="AO183" t="s">
        <v>186</v>
      </c>
      <c r="AP183">
        <v>56</v>
      </c>
      <c r="AQ183" t="s">
        <v>199</v>
      </c>
      <c r="AR183" t="s">
        <v>54</v>
      </c>
      <c r="AS183" t="s">
        <v>748</v>
      </c>
      <c r="AT183" t="s">
        <v>757</v>
      </c>
      <c r="AV183">
        <v>57</v>
      </c>
      <c r="AW183">
        <v>0</v>
      </c>
      <c r="AX183" t="s">
        <v>187</v>
      </c>
      <c r="AY183" t="str">
        <f>+MID(D183,4,2)</f>
        <v>11</v>
      </c>
    </row>
    <row r="184" spans="1:51" hidden="1" x14ac:dyDescent="0.2">
      <c r="A184" s="14" t="s">
        <v>180</v>
      </c>
      <c r="B184">
        <v>1316</v>
      </c>
      <c r="C184">
        <v>0</v>
      </c>
      <c r="D184" s="17" t="s">
        <v>748</v>
      </c>
      <c r="E184" t="s">
        <v>758</v>
      </c>
      <c r="F184">
        <v>100</v>
      </c>
      <c r="G184" t="s">
        <v>188</v>
      </c>
      <c r="H184" s="11">
        <v>0</v>
      </c>
      <c r="I184">
        <v>57</v>
      </c>
      <c r="J184" t="s">
        <v>182</v>
      </c>
      <c r="K184">
        <v>2</v>
      </c>
      <c r="L184" t="s">
        <v>196</v>
      </c>
      <c r="M184" s="11">
        <v>220230014157900</v>
      </c>
      <c r="O184" s="11" t="s">
        <v>554</v>
      </c>
      <c r="Q184" s="11" t="s">
        <v>54</v>
      </c>
      <c r="R184" t="s">
        <v>747</v>
      </c>
      <c r="S184" t="s">
        <v>184</v>
      </c>
      <c r="T184">
        <v>34170</v>
      </c>
      <c r="U184" t="s">
        <v>185</v>
      </c>
      <c r="V184">
        <v>100</v>
      </c>
      <c r="W184" t="s">
        <v>182</v>
      </c>
      <c r="X184">
        <v>2</v>
      </c>
      <c r="Y184">
        <v>-57</v>
      </c>
      <c r="Z184">
        <v>1</v>
      </c>
      <c r="AA184">
        <v>96003</v>
      </c>
      <c r="AB184">
        <v>0</v>
      </c>
      <c r="AC184" t="s">
        <v>189</v>
      </c>
      <c r="AD184">
        <v>0</v>
      </c>
      <c r="AE184">
        <v>1</v>
      </c>
      <c r="AF184">
        <v>1</v>
      </c>
      <c r="AG184">
        <v>14</v>
      </c>
      <c r="AH184">
        <v>5</v>
      </c>
      <c r="AI184">
        <v>1</v>
      </c>
      <c r="AJ184">
        <v>1</v>
      </c>
      <c r="AK184">
        <v>0</v>
      </c>
      <c r="AL184" s="33" t="s">
        <v>572</v>
      </c>
      <c r="AO184" t="s">
        <v>189</v>
      </c>
      <c r="AP184">
        <v>17</v>
      </c>
      <c r="AQ184" t="s">
        <v>199</v>
      </c>
      <c r="AR184" t="s">
        <v>54</v>
      </c>
      <c r="AS184" t="s">
        <v>748</v>
      </c>
      <c r="AT184" t="s">
        <v>758</v>
      </c>
      <c r="AV184">
        <v>0</v>
      </c>
      <c r="AW184">
        <v>57</v>
      </c>
      <c r="AX184" t="s">
        <v>187</v>
      </c>
    </row>
    <row r="185" spans="1:51" hidden="1" x14ac:dyDescent="0.2">
      <c r="A185" s="14" t="s">
        <v>180</v>
      </c>
      <c r="B185">
        <v>1316</v>
      </c>
      <c r="C185">
        <v>0</v>
      </c>
      <c r="D185" s="17" t="s">
        <v>748</v>
      </c>
      <c r="E185" t="s">
        <v>758</v>
      </c>
      <c r="F185">
        <v>100</v>
      </c>
      <c r="G185" t="s">
        <v>181</v>
      </c>
      <c r="H185" s="11">
        <v>57</v>
      </c>
      <c r="I185">
        <v>0</v>
      </c>
      <c r="J185" t="s">
        <v>182</v>
      </c>
      <c r="K185">
        <v>2</v>
      </c>
      <c r="L185" t="s">
        <v>196</v>
      </c>
      <c r="M185" s="11">
        <v>220230014157900</v>
      </c>
      <c r="O185" s="11" t="s">
        <v>554</v>
      </c>
      <c r="Q185" s="11" t="s">
        <v>54</v>
      </c>
      <c r="R185" t="s">
        <v>747</v>
      </c>
      <c r="S185" t="s">
        <v>184</v>
      </c>
      <c r="T185">
        <v>34170</v>
      </c>
      <c r="U185" t="s">
        <v>185</v>
      </c>
      <c r="V185">
        <v>100</v>
      </c>
      <c r="W185" t="s">
        <v>182</v>
      </c>
      <c r="X185">
        <v>2</v>
      </c>
      <c r="Y185">
        <v>57</v>
      </c>
      <c r="Z185">
        <v>1</v>
      </c>
      <c r="AA185">
        <v>96881</v>
      </c>
      <c r="AB185">
        <v>0</v>
      </c>
      <c r="AC185" t="s">
        <v>186</v>
      </c>
      <c r="AD185">
        <v>0</v>
      </c>
      <c r="AE185">
        <v>25</v>
      </c>
      <c r="AF185">
        <v>1</v>
      </c>
      <c r="AG185">
        <v>14</v>
      </c>
      <c r="AH185">
        <v>5</v>
      </c>
      <c r="AI185">
        <v>1</v>
      </c>
      <c r="AJ185">
        <v>1</v>
      </c>
      <c r="AK185">
        <v>0</v>
      </c>
      <c r="AL185" s="33" t="s">
        <v>750</v>
      </c>
      <c r="AO185" t="s">
        <v>186</v>
      </c>
      <c r="AP185">
        <v>56</v>
      </c>
      <c r="AQ185" t="s">
        <v>199</v>
      </c>
      <c r="AR185" t="s">
        <v>54</v>
      </c>
      <c r="AS185" t="s">
        <v>748</v>
      </c>
      <c r="AT185" t="s">
        <v>758</v>
      </c>
      <c r="AV185">
        <v>57</v>
      </c>
      <c r="AW185">
        <v>0</v>
      </c>
      <c r="AX185" t="s">
        <v>187</v>
      </c>
      <c r="AY185" t="str">
        <f>+MID(D185,4,2)</f>
        <v>11</v>
      </c>
    </row>
    <row r="186" spans="1:51" hidden="1" x14ac:dyDescent="0.2">
      <c r="A186" s="14" t="s">
        <v>180</v>
      </c>
      <c r="B186">
        <v>1316</v>
      </c>
      <c r="C186">
        <v>0</v>
      </c>
      <c r="D186" s="17" t="s">
        <v>748</v>
      </c>
      <c r="E186" t="s">
        <v>759</v>
      </c>
      <c r="F186">
        <v>100</v>
      </c>
      <c r="G186" t="s">
        <v>188</v>
      </c>
      <c r="H186" s="11">
        <v>0</v>
      </c>
      <c r="I186">
        <v>57</v>
      </c>
      <c r="J186" t="s">
        <v>182</v>
      </c>
      <c r="K186">
        <v>2</v>
      </c>
      <c r="L186" t="s">
        <v>196</v>
      </c>
      <c r="M186" s="11">
        <v>220230014158000</v>
      </c>
      <c r="O186" s="11" t="s">
        <v>554</v>
      </c>
      <c r="Q186" s="11" t="s">
        <v>54</v>
      </c>
      <c r="R186" t="s">
        <v>747</v>
      </c>
      <c r="S186" t="s">
        <v>184</v>
      </c>
      <c r="T186">
        <v>34170</v>
      </c>
      <c r="U186" t="s">
        <v>185</v>
      </c>
      <c r="V186">
        <v>100</v>
      </c>
      <c r="W186" t="s">
        <v>182</v>
      </c>
      <c r="X186">
        <v>2</v>
      </c>
      <c r="Y186">
        <v>-57</v>
      </c>
      <c r="Z186">
        <v>1</v>
      </c>
      <c r="AA186">
        <v>95997</v>
      </c>
      <c r="AB186">
        <v>0</v>
      </c>
      <c r="AC186" t="s">
        <v>189</v>
      </c>
      <c r="AD186">
        <v>0</v>
      </c>
      <c r="AE186">
        <v>1</v>
      </c>
      <c r="AF186">
        <v>1</v>
      </c>
      <c r="AG186">
        <v>14</v>
      </c>
      <c r="AH186">
        <v>5</v>
      </c>
      <c r="AI186">
        <v>1</v>
      </c>
      <c r="AJ186">
        <v>1</v>
      </c>
      <c r="AK186">
        <v>0</v>
      </c>
      <c r="AL186" s="33" t="s">
        <v>572</v>
      </c>
      <c r="AO186" t="s">
        <v>189</v>
      </c>
      <c r="AP186">
        <v>17</v>
      </c>
      <c r="AQ186" t="s">
        <v>199</v>
      </c>
      <c r="AR186" t="s">
        <v>54</v>
      </c>
      <c r="AS186" t="s">
        <v>748</v>
      </c>
      <c r="AT186" t="s">
        <v>759</v>
      </c>
      <c r="AV186">
        <v>0</v>
      </c>
      <c r="AW186">
        <v>57</v>
      </c>
      <c r="AX186" t="s">
        <v>187</v>
      </c>
    </row>
    <row r="187" spans="1:51" hidden="1" x14ac:dyDescent="0.2">
      <c r="A187" s="14" t="s">
        <v>180</v>
      </c>
      <c r="B187">
        <v>1316</v>
      </c>
      <c r="C187">
        <v>0</v>
      </c>
      <c r="D187" s="17" t="s">
        <v>748</v>
      </c>
      <c r="E187" t="s">
        <v>759</v>
      </c>
      <c r="F187">
        <v>100</v>
      </c>
      <c r="G187" t="s">
        <v>181</v>
      </c>
      <c r="H187" s="11">
        <v>57</v>
      </c>
      <c r="I187">
        <v>0</v>
      </c>
      <c r="J187" t="s">
        <v>182</v>
      </c>
      <c r="K187">
        <v>2</v>
      </c>
      <c r="L187" t="s">
        <v>196</v>
      </c>
      <c r="M187" s="11">
        <v>220230014158000</v>
      </c>
      <c r="O187" s="11" t="s">
        <v>554</v>
      </c>
      <c r="Q187" s="11" t="s">
        <v>54</v>
      </c>
      <c r="R187" t="s">
        <v>747</v>
      </c>
      <c r="S187" t="s">
        <v>184</v>
      </c>
      <c r="T187">
        <v>34170</v>
      </c>
      <c r="U187" t="s">
        <v>185</v>
      </c>
      <c r="V187">
        <v>100</v>
      </c>
      <c r="W187" t="s">
        <v>182</v>
      </c>
      <c r="X187">
        <v>2</v>
      </c>
      <c r="Y187">
        <v>57</v>
      </c>
      <c r="Z187">
        <v>1</v>
      </c>
      <c r="AA187">
        <v>96881</v>
      </c>
      <c r="AB187">
        <v>0</v>
      </c>
      <c r="AC187" t="s">
        <v>186</v>
      </c>
      <c r="AD187">
        <v>0</v>
      </c>
      <c r="AE187">
        <v>27</v>
      </c>
      <c r="AF187">
        <v>1</v>
      </c>
      <c r="AG187">
        <v>14</v>
      </c>
      <c r="AH187">
        <v>5</v>
      </c>
      <c r="AI187">
        <v>1</v>
      </c>
      <c r="AJ187">
        <v>1</v>
      </c>
      <c r="AK187">
        <v>0</v>
      </c>
      <c r="AL187" s="33" t="s">
        <v>750</v>
      </c>
      <c r="AO187" t="s">
        <v>186</v>
      </c>
      <c r="AP187">
        <v>56</v>
      </c>
      <c r="AQ187" t="s">
        <v>199</v>
      </c>
      <c r="AR187" t="s">
        <v>54</v>
      </c>
      <c r="AS187" t="s">
        <v>748</v>
      </c>
      <c r="AT187" t="s">
        <v>759</v>
      </c>
      <c r="AV187">
        <v>57</v>
      </c>
      <c r="AW187">
        <v>0</v>
      </c>
      <c r="AX187" t="s">
        <v>187</v>
      </c>
      <c r="AY187" t="str">
        <f>+MID(D187,4,2)</f>
        <v>11</v>
      </c>
    </row>
    <row r="188" spans="1:51" hidden="1" x14ac:dyDescent="0.2">
      <c r="A188" s="14" t="s">
        <v>180</v>
      </c>
      <c r="B188">
        <v>1316</v>
      </c>
      <c r="C188">
        <v>0</v>
      </c>
      <c r="D188" s="17" t="s">
        <v>748</v>
      </c>
      <c r="E188" t="s">
        <v>760</v>
      </c>
      <c r="F188">
        <v>100</v>
      </c>
      <c r="G188" t="s">
        <v>188</v>
      </c>
      <c r="H188" s="11">
        <v>0</v>
      </c>
      <c r="I188">
        <v>57</v>
      </c>
      <c r="J188" t="s">
        <v>182</v>
      </c>
      <c r="K188">
        <v>2</v>
      </c>
      <c r="L188" t="s">
        <v>196</v>
      </c>
      <c r="M188" s="11">
        <v>220230014158100</v>
      </c>
      <c r="O188" s="11" t="s">
        <v>554</v>
      </c>
      <c r="Q188" s="11" t="s">
        <v>54</v>
      </c>
      <c r="R188" t="s">
        <v>747</v>
      </c>
      <c r="S188" t="s">
        <v>184</v>
      </c>
      <c r="T188">
        <v>34170</v>
      </c>
      <c r="U188" t="s">
        <v>185</v>
      </c>
      <c r="V188">
        <v>100</v>
      </c>
      <c r="W188" t="s">
        <v>182</v>
      </c>
      <c r="X188">
        <v>2</v>
      </c>
      <c r="Y188">
        <v>-57</v>
      </c>
      <c r="Z188">
        <v>1</v>
      </c>
      <c r="AA188">
        <v>96004</v>
      </c>
      <c r="AB188">
        <v>0</v>
      </c>
      <c r="AC188" t="s">
        <v>189</v>
      </c>
      <c r="AD188">
        <v>0</v>
      </c>
      <c r="AE188">
        <v>1</v>
      </c>
      <c r="AF188">
        <v>1</v>
      </c>
      <c r="AG188">
        <v>14</v>
      </c>
      <c r="AH188">
        <v>5</v>
      </c>
      <c r="AI188">
        <v>1</v>
      </c>
      <c r="AJ188">
        <v>1</v>
      </c>
      <c r="AK188">
        <v>0</v>
      </c>
      <c r="AL188" s="33" t="s">
        <v>572</v>
      </c>
      <c r="AO188" t="s">
        <v>189</v>
      </c>
      <c r="AP188">
        <v>17</v>
      </c>
      <c r="AQ188" t="s">
        <v>199</v>
      </c>
      <c r="AR188" t="s">
        <v>54</v>
      </c>
      <c r="AS188" t="s">
        <v>748</v>
      </c>
      <c r="AT188" t="s">
        <v>760</v>
      </c>
      <c r="AV188">
        <v>0</v>
      </c>
      <c r="AW188">
        <v>57</v>
      </c>
      <c r="AX188" t="s">
        <v>187</v>
      </c>
    </row>
    <row r="189" spans="1:51" hidden="1" x14ac:dyDescent="0.2">
      <c r="A189" s="14" t="s">
        <v>180</v>
      </c>
      <c r="B189">
        <v>1316</v>
      </c>
      <c r="C189">
        <v>0</v>
      </c>
      <c r="D189" s="17" t="s">
        <v>748</v>
      </c>
      <c r="E189" t="s">
        <v>760</v>
      </c>
      <c r="F189">
        <v>100</v>
      </c>
      <c r="G189" t="s">
        <v>181</v>
      </c>
      <c r="H189" s="11">
        <v>57</v>
      </c>
      <c r="I189">
        <v>0</v>
      </c>
      <c r="J189" t="s">
        <v>182</v>
      </c>
      <c r="K189">
        <v>2</v>
      </c>
      <c r="L189" t="s">
        <v>196</v>
      </c>
      <c r="M189" s="11">
        <v>220230014158100</v>
      </c>
      <c r="O189" s="11" t="s">
        <v>554</v>
      </c>
      <c r="Q189" s="11" t="s">
        <v>54</v>
      </c>
      <c r="R189" t="s">
        <v>747</v>
      </c>
      <c r="S189" t="s">
        <v>184</v>
      </c>
      <c r="T189">
        <v>34170</v>
      </c>
      <c r="U189" t="s">
        <v>185</v>
      </c>
      <c r="V189">
        <v>100</v>
      </c>
      <c r="W189" t="s">
        <v>182</v>
      </c>
      <c r="X189">
        <v>2</v>
      </c>
      <c r="Y189">
        <v>57</v>
      </c>
      <c r="Z189">
        <v>1</v>
      </c>
      <c r="AA189">
        <v>96881</v>
      </c>
      <c r="AB189">
        <v>0</v>
      </c>
      <c r="AC189" t="s">
        <v>186</v>
      </c>
      <c r="AD189">
        <v>0</v>
      </c>
      <c r="AE189">
        <v>30</v>
      </c>
      <c r="AF189">
        <v>1</v>
      </c>
      <c r="AG189">
        <v>14</v>
      </c>
      <c r="AH189">
        <v>5</v>
      </c>
      <c r="AI189">
        <v>1</v>
      </c>
      <c r="AJ189">
        <v>1</v>
      </c>
      <c r="AK189">
        <v>0</v>
      </c>
      <c r="AL189" s="33" t="s">
        <v>750</v>
      </c>
      <c r="AO189" t="s">
        <v>186</v>
      </c>
      <c r="AP189">
        <v>56</v>
      </c>
      <c r="AQ189" t="s">
        <v>199</v>
      </c>
      <c r="AR189" t="s">
        <v>54</v>
      </c>
      <c r="AS189" t="s">
        <v>748</v>
      </c>
      <c r="AT189" t="s">
        <v>760</v>
      </c>
      <c r="AV189">
        <v>57</v>
      </c>
      <c r="AW189">
        <v>0</v>
      </c>
      <c r="AX189" t="s">
        <v>187</v>
      </c>
      <c r="AY189" t="str">
        <f>+MID(D189,4,2)</f>
        <v>11</v>
      </c>
    </row>
    <row r="190" spans="1:51" hidden="1" x14ac:dyDescent="0.2">
      <c r="A190" s="14" t="s">
        <v>180</v>
      </c>
      <c r="B190">
        <v>1316</v>
      </c>
      <c r="C190">
        <v>0</v>
      </c>
      <c r="D190" s="17" t="s">
        <v>748</v>
      </c>
      <c r="E190" t="s">
        <v>761</v>
      </c>
      <c r="F190">
        <v>100</v>
      </c>
      <c r="G190" t="s">
        <v>188</v>
      </c>
      <c r="H190" s="11">
        <v>0</v>
      </c>
      <c r="I190">
        <v>55</v>
      </c>
      <c r="J190" t="s">
        <v>182</v>
      </c>
      <c r="K190">
        <v>2</v>
      </c>
      <c r="L190" t="s">
        <v>196</v>
      </c>
      <c r="M190" s="11">
        <v>220230014158200</v>
      </c>
      <c r="O190" s="11" t="s">
        <v>554</v>
      </c>
      <c r="Q190" s="11" t="s">
        <v>54</v>
      </c>
      <c r="R190" t="s">
        <v>747</v>
      </c>
      <c r="S190" t="s">
        <v>184</v>
      </c>
      <c r="T190">
        <v>34170</v>
      </c>
      <c r="U190" t="s">
        <v>185</v>
      </c>
      <c r="V190">
        <v>100</v>
      </c>
      <c r="W190" t="s">
        <v>182</v>
      </c>
      <c r="X190">
        <v>2</v>
      </c>
      <c r="Y190">
        <v>-55</v>
      </c>
      <c r="Z190">
        <v>1</v>
      </c>
      <c r="AA190">
        <v>95999</v>
      </c>
      <c r="AB190">
        <v>0</v>
      </c>
      <c r="AC190" t="s">
        <v>189</v>
      </c>
      <c r="AD190">
        <v>0</v>
      </c>
      <c r="AE190">
        <v>1</v>
      </c>
      <c r="AF190">
        <v>1</v>
      </c>
      <c r="AG190">
        <v>14</v>
      </c>
      <c r="AH190">
        <v>5</v>
      </c>
      <c r="AI190">
        <v>1</v>
      </c>
      <c r="AJ190">
        <v>1</v>
      </c>
      <c r="AK190">
        <v>0</v>
      </c>
      <c r="AL190" s="33" t="s">
        <v>572</v>
      </c>
      <c r="AO190" t="s">
        <v>189</v>
      </c>
      <c r="AP190">
        <v>17</v>
      </c>
      <c r="AQ190" t="s">
        <v>199</v>
      </c>
      <c r="AR190" t="s">
        <v>54</v>
      </c>
      <c r="AS190" t="s">
        <v>748</v>
      </c>
      <c r="AT190" t="s">
        <v>761</v>
      </c>
      <c r="AV190">
        <v>0</v>
      </c>
      <c r="AW190">
        <v>55</v>
      </c>
      <c r="AX190" t="s">
        <v>187</v>
      </c>
    </row>
    <row r="191" spans="1:51" hidden="1" x14ac:dyDescent="0.2">
      <c r="A191" s="14" t="s">
        <v>180</v>
      </c>
      <c r="B191">
        <v>1316</v>
      </c>
      <c r="C191">
        <v>0</v>
      </c>
      <c r="D191" s="17" t="s">
        <v>748</v>
      </c>
      <c r="E191" t="s">
        <v>761</v>
      </c>
      <c r="F191">
        <v>100</v>
      </c>
      <c r="G191" t="s">
        <v>181</v>
      </c>
      <c r="H191" s="11">
        <v>55</v>
      </c>
      <c r="I191">
        <v>0</v>
      </c>
      <c r="J191" t="s">
        <v>182</v>
      </c>
      <c r="K191">
        <v>2</v>
      </c>
      <c r="L191" t="s">
        <v>196</v>
      </c>
      <c r="M191" s="11">
        <v>220230014158200</v>
      </c>
      <c r="O191" s="11" t="s">
        <v>554</v>
      </c>
      <c r="Q191" s="11" t="s">
        <v>54</v>
      </c>
      <c r="R191" t="s">
        <v>747</v>
      </c>
      <c r="S191" t="s">
        <v>184</v>
      </c>
      <c r="T191">
        <v>34170</v>
      </c>
      <c r="U191" t="s">
        <v>185</v>
      </c>
      <c r="V191">
        <v>100</v>
      </c>
      <c r="W191" t="s">
        <v>182</v>
      </c>
      <c r="X191">
        <v>2</v>
      </c>
      <c r="Y191">
        <v>55</v>
      </c>
      <c r="Z191">
        <v>1</v>
      </c>
      <c r="AA191">
        <v>96881</v>
      </c>
      <c r="AB191">
        <v>0</v>
      </c>
      <c r="AC191" t="s">
        <v>186</v>
      </c>
      <c r="AD191">
        <v>0</v>
      </c>
      <c r="AE191">
        <v>36</v>
      </c>
      <c r="AF191">
        <v>1</v>
      </c>
      <c r="AG191">
        <v>14</v>
      </c>
      <c r="AH191">
        <v>5</v>
      </c>
      <c r="AI191">
        <v>1</v>
      </c>
      <c r="AJ191">
        <v>1</v>
      </c>
      <c r="AK191">
        <v>0</v>
      </c>
      <c r="AL191" s="33" t="s">
        <v>750</v>
      </c>
      <c r="AO191" t="s">
        <v>186</v>
      </c>
      <c r="AP191">
        <v>56</v>
      </c>
      <c r="AQ191" t="s">
        <v>199</v>
      </c>
      <c r="AR191" t="s">
        <v>54</v>
      </c>
      <c r="AS191" t="s">
        <v>748</v>
      </c>
      <c r="AT191" t="s">
        <v>761</v>
      </c>
      <c r="AV191">
        <v>55</v>
      </c>
      <c r="AW191">
        <v>0</v>
      </c>
      <c r="AX191" t="s">
        <v>187</v>
      </c>
      <c r="AY191" t="str">
        <f>+MID(D191,4,2)</f>
        <v>11</v>
      </c>
    </row>
    <row r="192" spans="1:51" hidden="1" x14ac:dyDescent="0.2">
      <c r="A192" s="14" t="s">
        <v>180</v>
      </c>
      <c r="B192">
        <v>1316</v>
      </c>
      <c r="C192">
        <v>0</v>
      </c>
      <c r="D192" s="17" t="s">
        <v>748</v>
      </c>
      <c r="E192" t="s">
        <v>762</v>
      </c>
      <c r="F192">
        <v>100</v>
      </c>
      <c r="G192" t="s">
        <v>188</v>
      </c>
      <c r="H192" s="11">
        <v>0</v>
      </c>
      <c r="I192">
        <v>129</v>
      </c>
      <c r="J192" t="s">
        <v>182</v>
      </c>
      <c r="K192">
        <v>2</v>
      </c>
      <c r="L192" t="s">
        <v>196</v>
      </c>
      <c r="M192" s="11">
        <v>220230014158300</v>
      </c>
      <c r="O192" s="11" t="s">
        <v>554</v>
      </c>
      <c r="Q192" s="11" t="s">
        <v>54</v>
      </c>
      <c r="R192" t="s">
        <v>747</v>
      </c>
      <c r="S192" t="s">
        <v>184</v>
      </c>
      <c r="T192">
        <v>34170</v>
      </c>
      <c r="U192" t="s">
        <v>185</v>
      </c>
      <c r="V192">
        <v>100</v>
      </c>
      <c r="W192" t="s">
        <v>182</v>
      </c>
      <c r="X192">
        <v>2</v>
      </c>
      <c r="Y192">
        <v>-129</v>
      </c>
      <c r="Z192">
        <v>1</v>
      </c>
      <c r="AA192">
        <v>95924</v>
      </c>
      <c r="AB192">
        <v>0</v>
      </c>
      <c r="AC192" t="s">
        <v>189</v>
      </c>
      <c r="AD192">
        <v>0</v>
      </c>
      <c r="AE192">
        <v>1</v>
      </c>
      <c r="AF192">
        <v>1</v>
      </c>
      <c r="AG192">
        <v>14</v>
      </c>
      <c r="AH192">
        <v>5</v>
      </c>
      <c r="AI192">
        <v>1</v>
      </c>
      <c r="AJ192">
        <v>1</v>
      </c>
      <c r="AK192">
        <v>0</v>
      </c>
      <c r="AL192" s="33" t="s">
        <v>567</v>
      </c>
      <c r="AO192" t="s">
        <v>189</v>
      </c>
      <c r="AP192">
        <v>17</v>
      </c>
      <c r="AQ192" t="s">
        <v>199</v>
      </c>
      <c r="AR192" t="s">
        <v>54</v>
      </c>
      <c r="AS192" t="s">
        <v>748</v>
      </c>
      <c r="AT192" t="s">
        <v>762</v>
      </c>
      <c r="AV192">
        <v>0</v>
      </c>
      <c r="AW192">
        <v>129</v>
      </c>
      <c r="AX192" t="s">
        <v>187</v>
      </c>
    </row>
    <row r="193" spans="1:51" hidden="1" x14ac:dyDescent="0.2">
      <c r="A193" s="14" t="s">
        <v>180</v>
      </c>
      <c r="B193">
        <v>1316</v>
      </c>
      <c r="C193">
        <v>0</v>
      </c>
      <c r="D193" s="17" t="s">
        <v>748</v>
      </c>
      <c r="E193" t="s">
        <v>762</v>
      </c>
      <c r="F193">
        <v>100</v>
      </c>
      <c r="G193" t="s">
        <v>181</v>
      </c>
      <c r="H193" s="11">
        <v>129</v>
      </c>
      <c r="I193">
        <v>0</v>
      </c>
      <c r="J193" t="s">
        <v>182</v>
      </c>
      <c r="K193">
        <v>2</v>
      </c>
      <c r="L193" t="s">
        <v>196</v>
      </c>
      <c r="M193" s="11">
        <v>220230014158300</v>
      </c>
      <c r="O193" s="11" t="s">
        <v>554</v>
      </c>
      <c r="Q193" s="11" t="s">
        <v>54</v>
      </c>
      <c r="R193" t="s">
        <v>747</v>
      </c>
      <c r="S193" t="s">
        <v>184</v>
      </c>
      <c r="T193">
        <v>34170</v>
      </c>
      <c r="U193" t="s">
        <v>185</v>
      </c>
      <c r="V193">
        <v>100</v>
      </c>
      <c r="W193" t="s">
        <v>182</v>
      </c>
      <c r="X193">
        <v>2</v>
      </c>
      <c r="Y193">
        <v>129</v>
      </c>
      <c r="Z193">
        <v>1</v>
      </c>
      <c r="AA193">
        <v>96881</v>
      </c>
      <c r="AB193">
        <v>0</v>
      </c>
      <c r="AC193" t="s">
        <v>186</v>
      </c>
      <c r="AD193">
        <v>0</v>
      </c>
      <c r="AE193">
        <v>33</v>
      </c>
      <c r="AF193">
        <v>1</v>
      </c>
      <c r="AG193">
        <v>14</v>
      </c>
      <c r="AH193">
        <v>5</v>
      </c>
      <c r="AI193">
        <v>1</v>
      </c>
      <c r="AJ193">
        <v>1</v>
      </c>
      <c r="AK193">
        <v>0</v>
      </c>
      <c r="AL193" s="33" t="s">
        <v>750</v>
      </c>
      <c r="AO193" t="s">
        <v>186</v>
      </c>
      <c r="AP193">
        <v>56</v>
      </c>
      <c r="AQ193" t="s">
        <v>199</v>
      </c>
      <c r="AR193" t="s">
        <v>54</v>
      </c>
      <c r="AS193" t="s">
        <v>748</v>
      </c>
      <c r="AT193" t="s">
        <v>762</v>
      </c>
      <c r="AV193">
        <v>129</v>
      </c>
      <c r="AW193">
        <v>0</v>
      </c>
      <c r="AX193" t="s">
        <v>187</v>
      </c>
      <c r="AY193" t="str">
        <f>+MID(D193,4,2)</f>
        <v>11</v>
      </c>
    </row>
    <row r="194" spans="1:51" hidden="1" x14ac:dyDescent="0.2">
      <c r="A194" s="14" t="s">
        <v>180</v>
      </c>
      <c r="B194">
        <v>1316</v>
      </c>
      <c r="C194">
        <v>0</v>
      </c>
      <c r="D194" s="17" t="s">
        <v>748</v>
      </c>
      <c r="E194" t="s">
        <v>763</v>
      </c>
      <c r="F194">
        <v>100</v>
      </c>
      <c r="G194" t="s">
        <v>188</v>
      </c>
      <c r="H194" s="11">
        <v>0</v>
      </c>
      <c r="I194">
        <v>72</v>
      </c>
      <c r="J194" t="s">
        <v>182</v>
      </c>
      <c r="K194">
        <v>2</v>
      </c>
      <c r="L194" t="s">
        <v>196</v>
      </c>
      <c r="M194" s="11">
        <v>220230014158400</v>
      </c>
      <c r="O194" s="11" t="s">
        <v>554</v>
      </c>
      <c r="Q194" s="11" t="s">
        <v>54</v>
      </c>
      <c r="R194" t="s">
        <v>747</v>
      </c>
      <c r="S194" t="s">
        <v>184</v>
      </c>
      <c r="T194">
        <v>34170</v>
      </c>
      <c r="U194" t="s">
        <v>185</v>
      </c>
      <c r="V194">
        <v>100</v>
      </c>
      <c r="W194" t="s">
        <v>182</v>
      </c>
      <c r="X194">
        <v>2</v>
      </c>
      <c r="Y194">
        <v>-72</v>
      </c>
      <c r="Z194">
        <v>1</v>
      </c>
      <c r="AA194">
        <v>96001</v>
      </c>
      <c r="AB194">
        <v>0</v>
      </c>
      <c r="AC194" t="s">
        <v>189</v>
      </c>
      <c r="AD194">
        <v>0</v>
      </c>
      <c r="AE194">
        <v>1</v>
      </c>
      <c r="AF194">
        <v>1</v>
      </c>
      <c r="AG194">
        <v>14</v>
      </c>
      <c r="AH194">
        <v>5</v>
      </c>
      <c r="AI194">
        <v>1</v>
      </c>
      <c r="AJ194">
        <v>1</v>
      </c>
      <c r="AK194">
        <v>0</v>
      </c>
      <c r="AL194" s="33" t="s">
        <v>572</v>
      </c>
      <c r="AO194" t="s">
        <v>189</v>
      </c>
      <c r="AP194">
        <v>17</v>
      </c>
      <c r="AQ194" t="s">
        <v>199</v>
      </c>
      <c r="AR194" t="s">
        <v>54</v>
      </c>
      <c r="AS194" t="s">
        <v>748</v>
      </c>
      <c r="AT194" t="s">
        <v>763</v>
      </c>
      <c r="AV194">
        <v>0</v>
      </c>
      <c r="AW194">
        <v>72</v>
      </c>
      <c r="AX194" t="s">
        <v>187</v>
      </c>
    </row>
    <row r="195" spans="1:51" hidden="1" x14ac:dyDescent="0.2">
      <c r="A195" s="14" t="s">
        <v>180</v>
      </c>
      <c r="B195">
        <v>1316</v>
      </c>
      <c r="C195">
        <v>0</v>
      </c>
      <c r="D195" s="17" t="s">
        <v>748</v>
      </c>
      <c r="E195" t="s">
        <v>763</v>
      </c>
      <c r="F195">
        <v>100</v>
      </c>
      <c r="G195" t="s">
        <v>181</v>
      </c>
      <c r="H195" s="11">
        <v>72</v>
      </c>
      <c r="I195">
        <v>0</v>
      </c>
      <c r="J195" t="s">
        <v>182</v>
      </c>
      <c r="K195">
        <v>2</v>
      </c>
      <c r="L195" t="s">
        <v>196</v>
      </c>
      <c r="M195" s="11">
        <v>220230014158400</v>
      </c>
      <c r="O195" s="11" t="s">
        <v>554</v>
      </c>
      <c r="Q195" s="11" t="s">
        <v>54</v>
      </c>
      <c r="R195" t="s">
        <v>747</v>
      </c>
      <c r="S195" t="s">
        <v>184</v>
      </c>
      <c r="T195">
        <v>34170</v>
      </c>
      <c r="U195" t="s">
        <v>185</v>
      </c>
      <c r="V195">
        <v>100</v>
      </c>
      <c r="W195" t="s">
        <v>182</v>
      </c>
      <c r="X195">
        <v>2</v>
      </c>
      <c r="Y195">
        <v>72</v>
      </c>
      <c r="Z195">
        <v>1</v>
      </c>
      <c r="AA195">
        <v>96881</v>
      </c>
      <c r="AB195">
        <v>0</v>
      </c>
      <c r="AC195" t="s">
        <v>186</v>
      </c>
      <c r="AD195">
        <v>0</v>
      </c>
      <c r="AE195">
        <v>7</v>
      </c>
      <c r="AF195">
        <v>1</v>
      </c>
      <c r="AG195">
        <v>14</v>
      </c>
      <c r="AH195">
        <v>5</v>
      </c>
      <c r="AI195">
        <v>1</v>
      </c>
      <c r="AJ195">
        <v>1</v>
      </c>
      <c r="AK195">
        <v>0</v>
      </c>
      <c r="AL195" s="33" t="s">
        <v>750</v>
      </c>
      <c r="AO195" t="s">
        <v>186</v>
      </c>
      <c r="AP195">
        <v>56</v>
      </c>
      <c r="AQ195" t="s">
        <v>199</v>
      </c>
      <c r="AR195" t="s">
        <v>54</v>
      </c>
      <c r="AS195" t="s">
        <v>748</v>
      </c>
      <c r="AT195" t="s">
        <v>763</v>
      </c>
      <c r="AV195">
        <v>72</v>
      </c>
      <c r="AW195">
        <v>0</v>
      </c>
      <c r="AX195" t="s">
        <v>187</v>
      </c>
      <c r="AY195" t="str">
        <f>+MID(D195,4,2)</f>
        <v>11</v>
      </c>
    </row>
    <row r="196" spans="1:51" hidden="1" x14ac:dyDescent="0.2">
      <c r="A196" s="14" t="s">
        <v>180</v>
      </c>
      <c r="B196">
        <v>1316</v>
      </c>
      <c r="C196">
        <v>0</v>
      </c>
      <c r="D196" s="17" t="s">
        <v>748</v>
      </c>
      <c r="E196" t="s">
        <v>764</v>
      </c>
      <c r="F196">
        <v>100</v>
      </c>
      <c r="G196" t="s">
        <v>188</v>
      </c>
      <c r="H196" s="11">
        <v>0</v>
      </c>
      <c r="I196">
        <v>58</v>
      </c>
      <c r="J196" t="s">
        <v>182</v>
      </c>
      <c r="K196">
        <v>2</v>
      </c>
      <c r="L196" t="s">
        <v>196</v>
      </c>
      <c r="M196" s="11">
        <v>220230014158500</v>
      </c>
      <c r="O196" s="11" t="s">
        <v>554</v>
      </c>
      <c r="Q196" s="11" t="s">
        <v>54</v>
      </c>
      <c r="R196" t="s">
        <v>747</v>
      </c>
      <c r="S196" t="s">
        <v>184</v>
      </c>
      <c r="T196">
        <v>34170</v>
      </c>
      <c r="U196" t="s">
        <v>185</v>
      </c>
      <c r="V196">
        <v>100</v>
      </c>
      <c r="W196" t="s">
        <v>182</v>
      </c>
      <c r="X196">
        <v>2</v>
      </c>
      <c r="Y196">
        <v>-58</v>
      </c>
      <c r="Z196">
        <v>1</v>
      </c>
      <c r="AA196">
        <v>95995</v>
      </c>
      <c r="AB196">
        <v>0</v>
      </c>
      <c r="AC196" t="s">
        <v>189</v>
      </c>
      <c r="AD196">
        <v>0</v>
      </c>
      <c r="AE196">
        <v>1</v>
      </c>
      <c r="AF196">
        <v>1</v>
      </c>
      <c r="AG196">
        <v>14</v>
      </c>
      <c r="AH196">
        <v>5</v>
      </c>
      <c r="AI196">
        <v>1</v>
      </c>
      <c r="AJ196">
        <v>1</v>
      </c>
      <c r="AK196">
        <v>0</v>
      </c>
      <c r="AL196" s="33" t="s">
        <v>572</v>
      </c>
      <c r="AO196" t="s">
        <v>189</v>
      </c>
      <c r="AP196">
        <v>17</v>
      </c>
      <c r="AQ196" t="s">
        <v>199</v>
      </c>
      <c r="AR196" t="s">
        <v>54</v>
      </c>
      <c r="AS196" t="s">
        <v>748</v>
      </c>
      <c r="AT196" t="s">
        <v>764</v>
      </c>
      <c r="AV196">
        <v>0</v>
      </c>
      <c r="AW196">
        <v>58</v>
      </c>
      <c r="AX196" t="s">
        <v>187</v>
      </c>
    </row>
    <row r="197" spans="1:51" hidden="1" x14ac:dyDescent="0.2">
      <c r="A197" s="14" t="s">
        <v>180</v>
      </c>
      <c r="B197">
        <v>1316</v>
      </c>
      <c r="C197">
        <v>0</v>
      </c>
      <c r="D197" s="17" t="s">
        <v>748</v>
      </c>
      <c r="E197" t="s">
        <v>764</v>
      </c>
      <c r="F197">
        <v>100</v>
      </c>
      <c r="G197" t="s">
        <v>181</v>
      </c>
      <c r="H197" s="11">
        <v>58</v>
      </c>
      <c r="I197">
        <v>0</v>
      </c>
      <c r="J197" t="s">
        <v>182</v>
      </c>
      <c r="K197">
        <v>2</v>
      </c>
      <c r="L197" t="s">
        <v>196</v>
      </c>
      <c r="M197" s="11">
        <v>220230014158500</v>
      </c>
      <c r="O197" s="11" t="s">
        <v>554</v>
      </c>
      <c r="Q197" s="11" t="s">
        <v>54</v>
      </c>
      <c r="R197" t="s">
        <v>747</v>
      </c>
      <c r="S197" t="s">
        <v>184</v>
      </c>
      <c r="T197">
        <v>34170</v>
      </c>
      <c r="U197" t="s">
        <v>185</v>
      </c>
      <c r="V197">
        <v>100</v>
      </c>
      <c r="W197" t="s">
        <v>182</v>
      </c>
      <c r="X197">
        <v>2</v>
      </c>
      <c r="Y197">
        <v>58</v>
      </c>
      <c r="Z197">
        <v>1</v>
      </c>
      <c r="AA197">
        <v>96881</v>
      </c>
      <c r="AB197">
        <v>0</v>
      </c>
      <c r="AC197" t="s">
        <v>186</v>
      </c>
      <c r="AD197">
        <v>0</v>
      </c>
      <c r="AE197">
        <v>41</v>
      </c>
      <c r="AF197">
        <v>1</v>
      </c>
      <c r="AG197">
        <v>14</v>
      </c>
      <c r="AH197">
        <v>5</v>
      </c>
      <c r="AI197">
        <v>1</v>
      </c>
      <c r="AJ197">
        <v>1</v>
      </c>
      <c r="AK197">
        <v>0</v>
      </c>
      <c r="AL197" s="33" t="s">
        <v>750</v>
      </c>
      <c r="AO197" t="s">
        <v>186</v>
      </c>
      <c r="AP197">
        <v>56</v>
      </c>
      <c r="AQ197" t="s">
        <v>199</v>
      </c>
      <c r="AR197" t="s">
        <v>54</v>
      </c>
      <c r="AS197" t="s">
        <v>748</v>
      </c>
      <c r="AT197" t="s">
        <v>764</v>
      </c>
      <c r="AV197">
        <v>58</v>
      </c>
      <c r="AW197">
        <v>0</v>
      </c>
      <c r="AX197" t="s">
        <v>187</v>
      </c>
      <c r="AY197" t="str">
        <f>+MID(D197,4,2)</f>
        <v>11</v>
      </c>
    </row>
    <row r="198" spans="1:51" hidden="1" x14ac:dyDescent="0.2">
      <c r="A198" s="14" t="s">
        <v>180</v>
      </c>
      <c r="B198">
        <v>1316</v>
      </c>
      <c r="C198">
        <v>0</v>
      </c>
      <c r="D198" s="17" t="s">
        <v>748</v>
      </c>
      <c r="E198" t="s">
        <v>765</v>
      </c>
      <c r="F198">
        <v>100</v>
      </c>
      <c r="G198" t="s">
        <v>188</v>
      </c>
      <c r="H198" s="11">
        <v>0</v>
      </c>
      <c r="I198">
        <v>55</v>
      </c>
      <c r="J198" t="s">
        <v>182</v>
      </c>
      <c r="K198">
        <v>2</v>
      </c>
      <c r="L198" t="s">
        <v>196</v>
      </c>
      <c r="M198" s="11">
        <v>220230014158600</v>
      </c>
      <c r="O198" s="11" t="s">
        <v>554</v>
      </c>
      <c r="Q198" s="11" t="s">
        <v>54</v>
      </c>
      <c r="R198" t="s">
        <v>747</v>
      </c>
      <c r="S198" t="s">
        <v>184</v>
      </c>
      <c r="T198">
        <v>34170</v>
      </c>
      <c r="U198" t="s">
        <v>185</v>
      </c>
      <c r="V198">
        <v>100</v>
      </c>
      <c r="W198" t="s">
        <v>182</v>
      </c>
      <c r="X198">
        <v>2</v>
      </c>
      <c r="Y198">
        <v>-55</v>
      </c>
      <c r="Z198">
        <v>1</v>
      </c>
      <c r="AA198">
        <v>96000</v>
      </c>
      <c r="AB198">
        <v>0</v>
      </c>
      <c r="AC198" t="s">
        <v>189</v>
      </c>
      <c r="AD198">
        <v>0</v>
      </c>
      <c r="AE198">
        <v>1</v>
      </c>
      <c r="AF198">
        <v>1</v>
      </c>
      <c r="AG198">
        <v>14</v>
      </c>
      <c r="AH198">
        <v>5</v>
      </c>
      <c r="AI198">
        <v>1</v>
      </c>
      <c r="AJ198">
        <v>1</v>
      </c>
      <c r="AK198">
        <v>0</v>
      </c>
      <c r="AL198" s="33" t="s">
        <v>572</v>
      </c>
      <c r="AO198" t="s">
        <v>189</v>
      </c>
      <c r="AP198">
        <v>17</v>
      </c>
      <c r="AQ198" t="s">
        <v>199</v>
      </c>
      <c r="AR198" t="s">
        <v>54</v>
      </c>
      <c r="AS198" t="s">
        <v>748</v>
      </c>
      <c r="AT198" t="s">
        <v>765</v>
      </c>
      <c r="AV198">
        <v>0</v>
      </c>
      <c r="AW198">
        <v>55</v>
      </c>
      <c r="AX198" t="s">
        <v>187</v>
      </c>
    </row>
    <row r="199" spans="1:51" hidden="1" x14ac:dyDescent="0.2">
      <c r="A199" s="14" t="s">
        <v>180</v>
      </c>
      <c r="B199">
        <v>1316</v>
      </c>
      <c r="C199">
        <v>0</v>
      </c>
      <c r="D199" s="17" t="s">
        <v>748</v>
      </c>
      <c r="E199" t="s">
        <v>765</v>
      </c>
      <c r="F199">
        <v>100</v>
      </c>
      <c r="G199" t="s">
        <v>181</v>
      </c>
      <c r="H199" s="11">
        <v>55</v>
      </c>
      <c r="I199">
        <v>0</v>
      </c>
      <c r="J199" t="s">
        <v>182</v>
      </c>
      <c r="K199">
        <v>2</v>
      </c>
      <c r="L199" t="s">
        <v>196</v>
      </c>
      <c r="M199" s="11">
        <v>220230014158600</v>
      </c>
      <c r="O199" s="11" t="s">
        <v>554</v>
      </c>
      <c r="Q199" s="11" t="s">
        <v>54</v>
      </c>
      <c r="R199" t="s">
        <v>747</v>
      </c>
      <c r="S199" t="s">
        <v>184</v>
      </c>
      <c r="T199">
        <v>34170</v>
      </c>
      <c r="U199" t="s">
        <v>185</v>
      </c>
      <c r="V199">
        <v>100</v>
      </c>
      <c r="W199" t="s">
        <v>182</v>
      </c>
      <c r="X199">
        <v>2</v>
      </c>
      <c r="Y199">
        <v>55</v>
      </c>
      <c r="Z199">
        <v>1</v>
      </c>
      <c r="AA199">
        <v>96881</v>
      </c>
      <c r="AB199">
        <v>0</v>
      </c>
      <c r="AC199" t="s">
        <v>186</v>
      </c>
      <c r="AD199">
        <v>0</v>
      </c>
      <c r="AE199">
        <v>38</v>
      </c>
      <c r="AF199">
        <v>1</v>
      </c>
      <c r="AG199">
        <v>14</v>
      </c>
      <c r="AH199">
        <v>5</v>
      </c>
      <c r="AI199">
        <v>1</v>
      </c>
      <c r="AJ199">
        <v>1</v>
      </c>
      <c r="AK199">
        <v>0</v>
      </c>
      <c r="AL199" s="33" t="s">
        <v>750</v>
      </c>
      <c r="AO199" t="s">
        <v>186</v>
      </c>
      <c r="AP199">
        <v>56</v>
      </c>
      <c r="AQ199" t="s">
        <v>199</v>
      </c>
      <c r="AR199" t="s">
        <v>54</v>
      </c>
      <c r="AS199" t="s">
        <v>748</v>
      </c>
      <c r="AT199" t="s">
        <v>765</v>
      </c>
      <c r="AV199">
        <v>55</v>
      </c>
      <c r="AW199">
        <v>0</v>
      </c>
      <c r="AX199" t="s">
        <v>187</v>
      </c>
      <c r="AY199" t="str">
        <f>+MID(D199,4,2)</f>
        <v>11</v>
      </c>
    </row>
    <row r="200" spans="1:51" hidden="1" x14ac:dyDescent="0.2">
      <c r="A200" s="14" t="s">
        <v>180</v>
      </c>
      <c r="B200">
        <v>1316</v>
      </c>
      <c r="C200">
        <v>0</v>
      </c>
      <c r="D200" s="17" t="s">
        <v>748</v>
      </c>
      <c r="E200" t="s">
        <v>766</v>
      </c>
      <c r="F200">
        <v>100</v>
      </c>
      <c r="G200" t="s">
        <v>188</v>
      </c>
      <c r="H200" s="11">
        <v>0</v>
      </c>
      <c r="I200">
        <v>61</v>
      </c>
      <c r="J200" t="s">
        <v>182</v>
      </c>
      <c r="K200">
        <v>2</v>
      </c>
      <c r="L200" t="s">
        <v>196</v>
      </c>
      <c r="M200" s="11">
        <v>220230014158700</v>
      </c>
      <c r="O200" s="11" t="s">
        <v>554</v>
      </c>
      <c r="Q200" s="11" t="s">
        <v>54</v>
      </c>
      <c r="R200" t="s">
        <v>747</v>
      </c>
      <c r="S200" t="s">
        <v>184</v>
      </c>
      <c r="T200">
        <v>34170</v>
      </c>
      <c r="U200" t="s">
        <v>185</v>
      </c>
      <c r="V200">
        <v>100</v>
      </c>
      <c r="W200" t="s">
        <v>182</v>
      </c>
      <c r="X200">
        <v>2</v>
      </c>
      <c r="Y200">
        <v>-61</v>
      </c>
      <c r="Z200">
        <v>1</v>
      </c>
      <c r="AA200">
        <v>95998</v>
      </c>
      <c r="AB200">
        <v>0</v>
      </c>
      <c r="AC200" t="s">
        <v>189</v>
      </c>
      <c r="AD200">
        <v>0</v>
      </c>
      <c r="AE200">
        <v>1</v>
      </c>
      <c r="AF200">
        <v>1</v>
      </c>
      <c r="AG200">
        <v>14</v>
      </c>
      <c r="AH200">
        <v>5</v>
      </c>
      <c r="AI200">
        <v>1</v>
      </c>
      <c r="AJ200">
        <v>1</v>
      </c>
      <c r="AK200">
        <v>0</v>
      </c>
      <c r="AL200" s="33" t="s">
        <v>572</v>
      </c>
      <c r="AO200" t="s">
        <v>189</v>
      </c>
      <c r="AP200">
        <v>17</v>
      </c>
      <c r="AQ200" t="s">
        <v>199</v>
      </c>
      <c r="AR200" t="s">
        <v>54</v>
      </c>
      <c r="AS200" t="s">
        <v>748</v>
      </c>
      <c r="AT200" t="s">
        <v>766</v>
      </c>
      <c r="AV200">
        <v>0</v>
      </c>
      <c r="AW200">
        <v>61</v>
      </c>
      <c r="AX200" t="s">
        <v>187</v>
      </c>
    </row>
    <row r="201" spans="1:51" hidden="1" x14ac:dyDescent="0.2">
      <c r="A201" s="14" t="s">
        <v>180</v>
      </c>
      <c r="B201">
        <v>1316</v>
      </c>
      <c r="C201">
        <v>0</v>
      </c>
      <c r="D201" s="17" t="s">
        <v>748</v>
      </c>
      <c r="E201" t="s">
        <v>766</v>
      </c>
      <c r="F201">
        <v>100</v>
      </c>
      <c r="G201" t="s">
        <v>181</v>
      </c>
      <c r="H201" s="11">
        <v>61</v>
      </c>
      <c r="I201">
        <v>0</v>
      </c>
      <c r="J201" t="s">
        <v>182</v>
      </c>
      <c r="K201">
        <v>2</v>
      </c>
      <c r="L201" t="s">
        <v>196</v>
      </c>
      <c r="M201" s="11">
        <v>220230014158700</v>
      </c>
      <c r="O201" s="11" t="s">
        <v>554</v>
      </c>
      <c r="Q201" s="11" t="s">
        <v>54</v>
      </c>
      <c r="R201" t="s">
        <v>747</v>
      </c>
      <c r="S201" t="s">
        <v>184</v>
      </c>
      <c r="T201">
        <v>34170</v>
      </c>
      <c r="U201" t="s">
        <v>185</v>
      </c>
      <c r="V201">
        <v>100</v>
      </c>
      <c r="W201" t="s">
        <v>182</v>
      </c>
      <c r="X201">
        <v>2</v>
      </c>
      <c r="Y201">
        <v>61</v>
      </c>
      <c r="Z201">
        <v>1</v>
      </c>
      <c r="AA201">
        <v>96881</v>
      </c>
      <c r="AB201">
        <v>0</v>
      </c>
      <c r="AC201" t="s">
        <v>186</v>
      </c>
      <c r="AD201">
        <v>0</v>
      </c>
      <c r="AE201">
        <v>40</v>
      </c>
      <c r="AF201">
        <v>1</v>
      </c>
      <c r="AG201">
        <v>14</v>
      </c>
      <c r="AH201">
        <v>5</v>
      </c>
      <c r="AI201">
        <v>1</v>
      </c>
      <c r="AJ201">
        <v>1</v>
      </c>
      <c r="AK201">
        <v>0</v>
      </c>
      <c r="AL201" s="33" t="s">
        <v>750</v>
      </c>
      <c r="AO201" t="s">
        <v>186</v>
      </c>
      <c r="AP201">
        <v>56</v>
      </c>
      <c r="AQ201" t="s">
        <v>199</v>
      </c>
      <c r="AR201" t="s">
        <v>54</v>
      </c>
      <c r="AS201" t="s">
        <v>748</v>
      </c>
      <c r="AT201" t="s">
        <v>766</v>
      </c>
      <c r="AV201">
        <v>61</v>
      </c>
      <c r="AW201">
        <v>0</v>
      </c>
      <c r="AX201" t="s">
        <v>187</v>
      </c>
      <c r="AY201" t="str">
        <f>+MID(D201,4,2)</f>
        <v>11</v>
      </c>
    </row>
    <row r="202" spans="1:51" hidden="1" x14ac:dyDescent="0.2">
      <c r="A202" s="14" t="s">
        <v>180</v>
      </c>
      <c r="B202">
        <v>1316</v>
      </c>
      <c r="C202">
        <v>0</v>
      </c>
      <c r="D202" s="17" t="s">
        <v>748</v>
      </c>
      <c r="E202" t="s">
        <v>767</v>
      </c>
      <c r="F202">
        <v>100</v>
      </c>
      <c r="G202" t="s">
        <v>188</v>
      </c>
      <c r="H202" s="11">
        <v>0</v>
      </c>
      <c r="I202">
        <v>72</v>
      </c>
      <c r="J202" t="s">
        <v>182</v>
      </c>
      <c r="K202">
        <v>2</v>
      </c>
      <c r="L202" t="s">
        <v>196</v>
      </c>
      <c r="M202" s="11">
        <v>220230014158800</v>
      </c>
      <c r="O202" s="11" t="s">
        <v>554</v>
      </c>
      <c r="Q202" s="11" t="s">
        <v>54</v>
      </c>
      <c r="R202" t="s">
        <v>747</v>
      </c>
      <c r="S202" t="s">
        <v>184</v>
      </c>
      <c r="T202">
        <v>34170</v>
      </c>
      <c r="U202" t="s">
        <v>185</v>
      </c>
      <c r="V202">
        <v>100</v>
      </c>
      <c r="W202" t="s">
        <v>182</v>
      </c>
      <c r="X202">
        <v>2</v>
      </c>
      <c r="Y202">
        <v>-72</v>
      </c>
      <c r="Z202">
        <v>1</v>
      </c>
      <c r="AA202">
        <v>95993</v>
      </c>
      <c r="AB202">
        <v>0</v>
      </c>
      <c r="AC202" t="s">
        <v>189</v>
      </c>
      <c r="AD202">
        <v>0</v>
      </c>
      <c r="AE202">
        <v>1</v>
      </c>
      <c r="AF202">
        <v>1</v>
      </c>
      <c r="AG202">
        <v>14</v>
      </c>
      <c r="AH202">
        <v>5</v>
      </c>
      <c r="AI202">
        <v>1</v>
      </c>
      <c r="AJ202">
        <v>1</v>
      </c>
      <c r="AK202">
        <v>0</v>
      </c>
      <c r="AL202" s="33" t="s">
        <v>572</v>
      </c>
      <c r="AO202" t="s">
        <v>189</v>
      </c>
      <c r="AP202">
        <v>17</v>
      </c>
      <c r="AQ202" t="s">
        <v>199</v>
      </c>
      <c r="AR202" t="s">
        <v>54</v>
      </c>
      <c r="AS202" t="s">
        <v>748</v>
      </c>
      <c r="AT202" t="s">
        <v>767</v>
      </c>
      <c r="AV202">
        <v>0</v>
      </c>
      <c r="AW202">
        <v>72</v>
      </c>
      <c r="AX202" t="s">
        <v>187</v>
      </c>
    </row>
    <row r="203" spans="1:51" hidden="1" x14ac:dyDescent="0.2">
      <c r="A203" s="14" t="s">
        <v>180</v>
      </c>
      <c r="B203">
        <v>1316</v>
      </c>
      <c r="C203">
        <v>0</v>
      </c>
      <c r="D203" s="17" t="s">
        <v>748</v>
      </c>
      <c r="E203" t="s">
        <v>767</v>
      </c>
      <c r="F203">
        <v>100</v>
      </c>
      <c r="G203" t="s">
        <v>181</v>
      </c>
      <c r="H203" s="11">
        <v>72</v>
      </c>
      <c r="I203">
        <v>0</v>
      </c>
      <c r="J203" t="s">
        <v>182</v>
      </c>
      <c r="K203">
        <v>2</v>
      </c>
      <c r="L203" t="s">
        <v>196</v>
      </c>
      <c r="M203" s="11">
        <v>220230014158800</v>
      </c>
      <c r="O203" s="11" t="s">
        <v>554</v>
      </c>
      <c r="Q203" s="11" t="s">
        <v>54</v>
      </c>
      <c r="R203" t="s">
        <v>747</v>
      </c>
      <c r="S203" t="s">
        <v>184</v>
      </c>
      <c r="T203">
        <v>34170</v>
      </c>
      <c r="U203" t="s">
        <v>185</v>
      </c>
      <c r="V203">
        <v>100</v>
      </c>
      <c r="W203" t="s">
        <v>182</v>
      </c>
      <c r="X203">
        <v>2</v>
      </c>
      <c r="Y203">
        <v>72</v>
      </c>
      <c r="Z203">
        <v>1</v>
      </c>
      <c r="AA203">
        <v>96881</v>
      </c>
      <c r="AB203">
        <v>0</v>
      </c>
      <c r="AC203" t="s">
        <v>186</v>
      </c>
      <c r="AD203">
        <v>0</v>
      </c>
      <c r="AE203">
        <v>26</v>
      </c>
      <c r="AF203">
        <v>1</v>
      </c>
      <c r="AG203">
        <v>14</v>
      </c>
      <c r="AH203">
        <v>5</v>
      </c>
      <c r="AI203">
        <v>1</v>
      </c>
      <c r="AJ203">
        <v>1</v>
      </c>
      <c r="AK203">
        <v>0</v>
      </c>
      <c r="AL203" s="33" t="s">
        <v>750</v>
      </c>
      <c r="AO203" t="s">
        <v>186</v>
      </c>
      <c r="AP203">
        <v>56</v>
      </c>
      <c r="AQ203" t="s">
        <v>199</v>
      </c>
      <c r="AR203" t="s">
        <v>54</v>
      </c>
      <c r="AS203" t="s">
        <v>748</v>
      </c>
      <c r="AT203" t="s">
        <v>767</v>
      </c>
      <c r="AV203">
        <v>72</v>
      </c>
      <c r="AW203">
        <v>0</v>
      </c>
      <c r="AX203" t="s">
        <v>187</v>
      </c>
      <c r="AY203" t="str">
        <f>+MID(D203,4,2)</f>
        <v>11</v>
      </c>
    </row>
    <row r="204" spans="1:51" hidden="1" x14ac:dyDescent="0.2">
      <c r="A204" s="14" t="s">
        <v>180</v>
      </c>
      <c r="B204">
        <v>1316</v>
      </c>
      <c r="C204">
        <v>0</v>
      </c>
      <c r="D204" s="17" t="s">
        <v>748</v>
      </c>
      <c r="E204" t="s">
        <v>768</v>
      </c>
      <c r="F204">
        <v>100</v>
      </c>
      <c r="G204" t="s">
        <v>188</v>
      </c>
      <c r="H204" s="11">
        <v>0</v>
      </c>
      <c r="I204">
        <v>1140</v>
      </c>
      <c r="J204" t="s">
        <v>182</v>
      </c>
      <c r="K204">
        <v>2</v>
      </c>
      <c r="L204" t="s">
        <v>196</v>
      </c>
      <c r="M204" s="11">
        <v>220230014158900</v>
      </c>
      <c r="O204" s="11" t="s">
        <v>554</v>
      </c>
      <c r="Q204" s="11" t="s">
        <v>54</v>
      </c>
      <c r="R204" t="s">
        <v>747</v>
      </c>
      <c r="S204" t="s">
        <v>184</v>
      </c>
      <c r="T204">
        <v>34170</v>
      </c>
      <c r="U204" t="s">
        <v>185</v>
      </c>
      <c r="V204">
        <v>100</v>
      </c>
      <c r="W204" t="s">
        <v>182</v>
      </c>
      <c r="X204">
        <v>2</v>
      </c>
      <c r="Y204">
        <v>-1140</v>
      </c>
      <c r="Z204">
        <v>1</v>
      </c>
      <c r="AA204">
        <v>95970</v>
      </c>
      <c r="AB204">
        <v>0</v>
      </c>
      <c r="AC204" t="s">
        <v>189</v>
      </c>
      <c r="AD204">
        <v>0</v>
      </c>
      <c r="AE204">
        <v>1</v>
      </c>
      <c r="AF204">
        <v>1</v>
      </c>
      <c r="AG204">
        <v>14</v>
      </c>
      <c r="AH204">
        <v>5</v>
      </c>
      <c r="AI204">
        <v>1</v>
      </c>
      <c r="AJ204">
        <v>1</v>
      </c>
      <c r="AK204">
        <v>0</v>
      </c>
      <c r="AL204" s="33" t="s">
        <v>570</v>
      </c>
      <c r="AO204" t="s">
        <v>189</v>
      </c>
      <c r="AP204">
        <v>17</v>
      </c>
      <c r="AQ204" t="s">
        <v>199</v>
      </c>
      <c r="AR204" t="s">
        <v>54</v>
      </c>
      <c r="AS204" t="s">
        <v>748</v>
      </c>
      <c r="AT204" t="s">
        <v>768</v>
      </c>
      <c r="AV204">
        <v>0</v>
      </c>
      <c r="AW204">
        <v>1140</v>
      </c>
      <c r="AX204" t="s">
        <v>187</v>
      </c>
    </row>
    <row r="205" spans="1:51" hidden="1" x14ac:dyDescent="0.2">
      <c r="A205" s="14" t="s">
        <v>180</v>
      </c>
      <c r="B205">
        <v>1316</v>
      </c>
      <c r="C205">
        <v>0</v>
      </c>
      <c r="D205" s="17" t="s">
        <v>748</v>
      </c>
      <c r="E205" t="s">
        <v>768</v>
      </c>
      <c r="F205">
        <v>100</v>
      </c>
      <c r="G205" t="s">
        <v>181</v>
      </c>
      <c r="H205" s="11">
        <v>1140</v>
      </c>
      <c r="I205">
        <v>0</v>
      </c>
      <c r="J205" t="s">
        <v>182</v>
      </c>
      <c r="K205">
        <v>2</v>
      </c>
      <c r="L205" t="s">
        <v>196</v>
      </c>
      <c r="M205" s="11">
        <v>220230014158900</v>
      </c>
      <c r="O205" s="11" t="s">
        <v>554</v>
      </c>
      <c r="Q205" s="11" t="s">
        <v>54</v>
      </c>
      <c r="R205" t="s">
        <v>747</v>
      </c>
      <c r="S205" t="s">
        <v>184</v>
      </c>
      <c r="T205">
        <v>34170</v>
      </c>
      <c r="U205" t="s">
        <v>185</v>
      </c>
      <c r="V205">
        <v>100</v>
      </c>
      <c r="W205" t="s">
        <v>182</v>
      </c>
      <c r="X205">
        <v>2</v>
      </c>
      <c r="Y205">
        <v>1140</v>
      </c>
      <c r="Z205">
        <v>1</v>
      </c>
      <c r="AA205">
        <v>96881</v>
      </c>
      <c r="AB205">
        <v>0</v>
      </c>
      <c r="AC205" t="s">
        <v>186</v>
      </c>
      <c r="AD205">
        <v>0</v>
      </c>
      <c r="AE205">
        <v>32</v>
      </c>
      <c r="AF205">
        <v>1</v>
      </c>
      <c r="AG205">
        <v>14</v>
      </c>
      <c r="AH205">
        <v>5</v>
      </c>
      <c r="AI205">
        <v>1</v>
      </c>
      <c r="AJ205">
        <v>1</v>
      </c>
      <c r="AK205">
        <v>0</v>
      </c>
      <c r="AL205" s="33" t="s">
        <v>750</v>
      </c>
      <c r="AO205" t="s">
        <v>186</v>
      </c>
      <c r="AP205">
        <v>56</v>
      </c>
      <c r="AQ205" t="s">
        <v>199</v>
      </c>
      <c r="AR205" t="s">
        <v>54</v>
      </c>
      <c r="AS205" t="s">
        <v>748</v>
      </c>
      <c r="AT205" t="s">
        <v>768</v>
      </c>
      <c r="AV205">
        <v>1140</v>
      </c>
      <c r="AW205">
        <v>0</v>
      </c>
      <c r="AX205" t="s">
        <v>187</v>
      </c>
      <c r="AY205" t="str">
        <f>+MID(D205,4,2)</f>
        <v>11</v>
      </c>
    </row>
    <row r="206" spans="1:51" hidden="1" x14ac:dyDescent="0.2">
      <c r="A206" s="14" t="s">
        <v>180</v>
      </c>
      <c r="B206">
        <v>1316</v>
      </c>
      <c r="C206">
        <v>0</v>
      </c>
      <c r="D206" s="17" t="s">
        <v>617</v>
      </c>
      <c r="E206" t="s">
        <v>769</v>
      </c>
      <c r="F206">
        <v>100</v>
      </c>
      <c r="G206" t="s">
        <v>188</v>
      </c>
      <c r="H206" s="11">
        <v>0</v>
      </c>
      <c r="I206">
        <v>7261</v>
      </c>
      <c r="J206" t="s">
        <v>182</v>
      </c>
      <c r="K206">
        <v>2</v>
      </c>
      <c r="L206" t="s">
        <v>196</v>
      </c>
      <c r="M206" s="11">
        <v>220230015701500</v>
      </c>
      <c r="O206" s="11" t="s">
        <v>666</v>
      </c>
      <c r="Q206" s="11" t="s">
        <v>54</v>
      </c>
      <c r="R206" t="s">
        <v>747</v>
      </c>
      <c r="S206" t="s">
        <v>184</v>
      </c>
      <c r="T206">
        <v>34170</v>
      </c>
      <c r="U206" t="s">
        <v>185</v>
      </c>
      <c r="V206">
        <v>100</v>
      </c>
      <c r="W206" t="s">
        <v>182</v>
      </c>
      <c r="X206">
        <v>2</v>
      </c>
      <c r="Y206">
        <v>-7261</v>
      </c>
      <c r="Z206">
        <v>1</v>
      </c>
      <c r="AA206">
        <v>96616</v>
      </c>
      <c r="AB206">
        <v>0</v>
      </c>
      <c r="AC206" t="s">
        <v>189</v>
      </c>
      <c r="AD206">
        <v>0</v>
      </c>
      <c r="AE206">
        <v>1</v>
      </c>
      <c r="AF206">
        <v>1</v>
      </c>
      <c r="AG206">
        <v>14</v>
      </c>
      <c r="AH206">
        <v>5</v>
      </c>
      <c r="AI206">
        <v>1</v>
      </c>
      <c r="AJ206">
        <v>1</v>
      </c>
      <c r="AK206">
        <v>0</v>
      </c>
      <c r="AL206" s="33" t="s">
        <v>668</v>
      </c>
      <c r="AO206" t="s">
        <v>189</v>
      </c>
      <c r="AP206">
        <v>17</v>
      </c>
      <c r="AQ206" t="s">
        <v>199</v>
      </c>
      <c r="AR206" t="s">
        <v>54</v>
      </c>
      <c r="AS206" t="s">
        <v>617</v>
      </c>
      <c r="AT206" t="s">
        <v>769</v>
      </c>
      <c r="AV206">
        <v>0</v>
      </c>
      <c r="AW206">
        <v>7261</v>
      </c>
      <c r="AX206" t="s">
        <v>187</v>
      </c>
    </row>
    <row r="207" spans="1:51" x14ac:dyDescent="0.2">
      <c r="A207" s="14" t="s">
        <v>180</v>
      </c>
      <c r="B207">
        <v>1316</v>
      </c>
      <c r="C207">
        <v>0</v>
      </c>
      <c r="D207" s="17" t="s">
        <v>617</v>
      </c>
      <c r="E207" t="s">
        <v>769</v>
      </c>
      <c r="F207">
        <v>100</v>
      </c>
      <c r="G207" t="s">
        <v>181</v>
      </c>
      <c r="H207" s="11">
        <v>7261</v>
      </c>
      <c r="I207">
        <v>0</v>
      </c>
      <c r="J207" t="s">
        <v>182</v>
      </c>
      <c r="K207">
        <v>2</v>
      </c>
      <c r="L207" t="s">
        <v>196</v>
      </c>
      <c r="M207" s="11">
        <v>220230015701500</v>
      </c>
      <c r="O207" s="11" t="s">
        <v>666</v>
      </c>
      <c r="Q207" s="11" t="s">
        <v>54</v>
      </c>
      <c r="R207" t="s">
        <v>747</v>
      </c>
      <c r="S207" t="s">
        <v>184</v>
      </c>
      <c r="T207">
        <v>34170</v>
      </c>
      <c r="U207" t="s">
        <v>185</v>
      </c>
      <c r="V207">
        <v>100</v>
      </c>
      <c r="W207" t="s">
        <v>182</v>
      </c>
      <c r="X207">
        <v>2</v>
      </c>
      <c r="Y207">
        <v>7261</v>
      </c>
      <c r="Z207">
        <v>1</v>
      </c>
      <c r="AA207">
        <v>97543</v>
      </c>
      <c r="AB207">
        <v>0</v>
      </c>
      <c r="AC207" t="s">
        <v>186</v>
      </c>
      <c r="AD207">
        <v>0</v>
      </c>
      <c r="AE207">
        <v>7</v>
      </c>
      <c r="AF207">
        <v>1</v>
      </c>
      <c r="AG207">
        <v>14</v>
      </c>
      <c r="AH207">
        <v>5</v>
      </c>
      <c r="AI207">
        <v>1</v>
      </c>
      <c r="AJ207">
        <v>1</v>
      </c>
      <c r="AK207">
        <v>0</v>
      </c>
      <c r="AL207" s="33" t="s">
        <v>770</v>
      </c>
      <c r="AO207" t="s">
        <v>186</v>
      </c>
      <c r="AP207">
        <v>56</v>
      </c>
      <c r="AQ207" t="s">
        <v>199</v>
      </c>
      <c r="AR207" t="s">
        <v>54</v>
      </c>
      <c r="AS207" t="s">
        <v>617</v>
      </c>
      <c r="AT207" t="s">
        <v>769</v>
      </c>
      <c r="AV207">
        <v>7261</v>
      </c>
      <c r="AW207">
        <v>0</v>
      </c>
      <c r="AX207" t="s">
        <v>187</v>
      </c>
      <c r="AY207" t="str">
        <f t="shared" ref="AY207:AY208" si="8">+MID(D207,4,2)</f>
        <v>12</v>
      </c>
    </row>
    <row r="208" spans="1:51" hidden="1" x14ac:dyDescent="0.2">
      <c r="A208" s="14" t="s">
        <v>180</v>
      </c>
      <c r="B208">
        <v>1376</v>
      </c>
      <c r="C208">
        <v>0</v>
      </c>
      <c r="D208" s="17" t="s">
        <v>771</v>
      </c>
      <c r="E208" t="s">
        <v>772</v>
      </c>
      <c r="F208">
        <v>100</v>
      </c>
      <c r="G208" t="s">
        <v>181</v>
      </c>
      <c r="H208" s="11">
        <v>3172</v>
      </c>
      <c r="I208">
        <v>0</v>
      </c>
      <c r="J208" t="s">
        <v>182</v>
      </c>
      <c r="K208">
        <v>2</v>
      </c>
      <c r="L208" t="s">
        <v>183</v>
      </c>
      <c r="M208" s="11">
        <v>158</v>
      </c>
      <c r="O208" s="11" t="s">
        <v>771</v>
      </c>
      <c r="Q208" s="11" t="s">
        <v>84</v>
      </c>
      <c r="R208" t="s">
        <v>773</v>
      </c>
      <c r="S208" t="s">
        <v>184</v>
      </c>
      <c r="T208">
        <v>34170</v>
      </c>
      <c r="U208" t="s">
        <v>185</v>
      </c>
      <c r="V208">
        <v>100</v>
      </c>
      <c r="W208" t="s">
        <v>182</v>
      </c>
      <c r="X208">
        <v>2</v>
      </c>
      <c r="Y208">
        <v>3172</v>
      </c>
      <c r="Z208">
        <v>1</v>
      </c>
      <c r="AA208">
        <v>97007</v>
      </c>
      <c r="AB208">
        <v>0</v>
      </c>
      <c r="AC208" t="s">
        <v>186</v>
      </c>
      <c r="AD208">
        <v>0</v>
      </c>
      <c r="AE208">
        <v>7</v>
      </c>
      <c r="AF208">
        <v>1</v>
      </c>
      <c r="AG208">
        <v>548412400</v>
      </c>
      <c r="AH208">
        <v>5</v>
      </c>
      <c r="AI208">
        <v>1</v>
      </c>
      <c r="AJ208">
        <v>1</v>
      </c>
      <c r="AK208">
        <v>0</v>
      </c>
      <c r="AL208" s="33" t="s">
        <v>633</v>
      </c>
      <c r="AO208" t="s">
        <v>186</v>
      </c>
      <c r="AP208">
        <v>50</v>
      </c>
      <c r="AQ208" t="s">
        <v>183</v>
      </c>
      <c r="AR208" t="s">
        <v>84</v>
      </c>
      <c r="AS208" t="s">
        <v>771</v>
      </c>
      <c r="AT208" t="s">
        <v>772</v>
      </c>
      <c r="AV208">
        <v>3172</v>
      </c>
      <c r="AW208">
        <v>0</v>
      </c>
      <c r="AX208" t="s">
        <v>187</v>
      </c>
      <c r="AY208" t="str">
        <f t="shared" si="8"/>
        <v>11</v>
      </c>
    </row>
    <row r="209" spans="1:51" hidden="1" x14ac:dyDescent="0.2">
      <c r="A209" s="14" t="s">
        <v>180</v>
      </c>
      <c r="B209">
        <v>1376</v>
      </c>
      <c r="C209">
        <v>0</v>
      </c>
      <c r="D209" s="17" t="s">
        <v>771</v>
      </c>
      <c r="E209" t="s">
        <v>772</v>
      </c>
      <c r="F209">
        <v>100</v>
      </c>
      <c r="G209" t="s">
        <v>188</v>
      </c>
      <c r="H209" s="11">
        <v>0</v>
      </c>
      <c r="I209">
        <v>3172</v>
      </c>
      <c r="J209" t="s">
        <v>182</v>
      </c>
      <c r="K209">
        <v>2</v>
      </c>
      <c r="L209" t="s">
        <v>183</v>
      </c>
      <c r="M209" s="11">
        <v>158</v>
      </c>
      <c r="O209" s="11" t="s">
        <v>771</v>
      </c>
      <c r="Q209" s="11" t="s">
        <v>84</v>
      </c>
      <c r="R209" t="s">
        <v>773</v>
      </c>
      <c r="S209" t="s">
        <v>184</v>
      </c>
      <c r="T209">
        <v>34170</v>
      </c>
      <c r="U209" t="s">
        <v>185</v>
      </c>
      <c r="V209">
        <v>100</v>
      </c>
      <c r="W209" t="s">
        <v>182</v>
      </c>
      <c r="X209">
        <v>2</v>
      </c>
      <c r="Y209">
        <v>-3172</v>
      </c>
      <c r="Z209">
        <v>1</v>
      </c>
      <c r="AA209">
        <v>96983</v>
      </c>
      <c r="AB209">
        <v>0</v>
      </c>
      <c r="AC209" t="s">
        <v>189</v>
      </c>
      <c r="AD209">
        <v>0</v>
      </c>
      <c r="AE209">
        <v>2</v>
      </c>
      <c r="AF209">
        <v>1</v>
      </c>
      <c r="AG209">
        <v>548412400</v>
      </c>
      <c r="AH209">
        <v>5</v>
      </c>
      <c r="AI209">
        <v>1</v>
      </c>
      <c r="AJ209">
        <v>1</v>
      </c>
      <c r="AK209">
        <v>0</v>
      </c>
      <c r="AL209" s="33" t="s">
        <v>648</v>
      </c>
      <c r="AO209" t="s">
        <v>189</v>
      </c>
      <c r="AP209">
        <v>11</v>
      </c>
      <c r="AQ209" t="s">
        <v>183</v>
      </c>
      <c r="AR209" t="s">
        <v>84</v>
      </c>
      <c r="AS209" t="s">
        <v>771</v>
      </c>
      <c r="AT209" t="s">
        <v>772</v>
      </c>
      <c r="AV209">
        <v>0</v>
      </c>
      <c r="AW209">
        <v>3172</v>
      </c>
      <c r="AX209" t="s">
        <v>187</v>
      </c>
    </row>
    <row r="210" spans="1:51" hidden="1" x14ac:dyDescent="0.2">
      <c r="A210" s="14" t="s">
        <v>180</v>
      </c>
      <c r="B210">
        <v>1380</v>
      </c>
      <c r="C210">
        <v>0</v>
      </c>
      <c r="D210" s="17" t="s">
        <v>568</v>
      </c>
      <c r="E210" t="s">
        <v>774</v>
      </c>
      <c r="F210">
        <v>100</v>
      </c>
      <c r="G210" t="s">
        <v>188</v>
      </c>
      <c r="H210" s="11">
        <v>0</v>
      </c>
      <c r="I210">
        <v>1300</v>
      </c>
      <c r="J210" t="s">
        <v>182</v>
      </c>
      <c r="K210">
        <v>2</v>
      </c>
      <c r="L210" t="s">
        <v>183</v>
      </c>
      <c r="M210" s="11">
        <v>2143136</v>
      </c>
      <c r="O210" s="11" t="s">
        <v>494</v>
      </c>
      <c r="Q210" s="11" t="s">
        <v>129</v>
      </c>
      <c r="R210" t="s">
        <v>775</v>
      </c>
      <c r="S210" t="s">
        <v>776</v>
      </c>
      <c r="T210">
        <v>47822</v>
      </c>
      <c r="U210" t="s">
        <v>231</v>
      </c>
      <c r="V210">
        <v>100</v>
      </c>
      <c r="W210" t="s">
        <v>182</v>
      </c>
      <c r="X210">
        <v>2</v>
      </c>
      <c r="Y210">
        <v>-1300</v>
      </c>
      <c r="Z210">
        <v>1</v>
      </c>
      <c r="AA210">
        <v>95852</v>
      </c>
      <c r="AB210">
        <v>0</v>
      </c>
      <c r="AC210" t="s">
        <v>189</v>
      </c>
      <c r="AD210">
        <v>0</v>
      </c>
      <c r="AE210">
        <v>1</v>
      </c>
      <c r="AF210">
        <v>1</v>
      </c>
      <c r="AG210">
        <v>103024201</v>
      </c>
      <c r="AH210">
        <v>5</v>
      </c>
      <c r="AI210">
        <v>1</v>
      </c>
      <c r="AJ210">
        <v>1</v>
      </c>
      <c r="AK210">
        <v>0</v>
      </c>
      <c r="AL210" s="33" t="s">
        <v>566</v>
      </c>
      <c r="AO210" t="s">
        <v>189</v>
      </c>
      <c r="AP210">
        <v>17</v>
      </c>
      <c r="AQ210" t="s">
        <v>183</v>
      </c>
      <c r="AR210" t="s">
        <v>129</v>
      </c>
      <c r="AS210" t="s">
        <v>568</v>
      </c>
      <c r="AT210" t="s">
        <v>774</v>
      </c>
      <c r="AV210">
        <v>0</v>
      </c>
      <c r="AW210">
        <v>1300</v>
      </c>
      <c r="AX210" t="s">
        <v>187</v>
      </c>
    </row>
    <row r="211" spans="1:51" hidden="1" x14ac:dyDescent="0.2">
      <c r="A211" s="14" t="s">
        <v>180</v>
      </c>
      <c r="B211">
        <v>1380</v>
      </c>
      <c r="C211">
        <v>0</v>
      </c>
      <c r="D211" s="17" t="s">
        <v>568</v>
      </c>
      <c r="E211" t="s">
        <v>774</v>
      </c>
      <c r="F211">
        <v>100</v>
      </c>
      <c r="G211" t="s">
        <v>181</v>
      </c>
      <c r="H211" s="11">
        <v>1300</v>
      </c>
      <c r="I211">
        <v>0</v>
      </c>
      <c r="J211" t="s">
        <v>182</v>
      </c>
      <c r="K211">
        <v>2</v>
      </c>
      <c r="L211" t="s">
        <v>183</v>
      </c>
      <c r="M211" s="11">
        <v>2143136</v>
      </c>
      <c r="O211" s="11" t="s">
        <v>494</v>
      </c>
      <c r="Q211" s="11" t="s">
        <v>129</v>
      </c>
      <c r="R211" t="s">
        <v>775</v>
      </c>
      <c r="S211" t="s">
        <v>776</v>
      </c>
      <c r="T211">
        <v>47822</v>
      </c>
      <c r="U211" t="s">
        <v>231</v>
      </c>
      <c r="V211">
        <v>100</v>
      </c>
      <c r="W211" t="s">
        <v>182</v>
      </c>
      <c r="X211">
        <v>2</v>
      </c>
      <c r="Y211">
        <v>1300</v>
      </c>
      <c r="Z211">
        <v>1</v>
      </c>
      <c r="AA211">
        <v>96526</v>
      </c>
      <c r="AB211">
        <v>0</v>
      </c>
      <c r="AC211" t="s">
        <v>186</v>
      </c>
      <c r="AD211">
        <v>0</v>
      </c>
      <c r="AE211">
        <v>9</v>
      </c>
      <c r="AF211">
        <v>1</v>
      </c>
      <c r="AG211">
        <v>103024201</v>
      </c>
      <c r="AH211">
        <v>5</v>
      </c>
      <c r="AI211">
        <v>1</v>
      </c>
      <c r="AJ211">
        <v>1</v>
      </c>
      <c r="AK211">
        <v>0</v>
      </c>
      <c r="AL211" s="33" t="s">
        <v>604</v>
      </c>
      <c r="AO211" t="s">
        <v>186</v>
      </c>
      <c r="AP211">
        <v>53</v>
      </c>
      <c r="AQ211" t="s">
        <v>183</v>
      </c>
      <c r="AR211" t="s">
        <v>129</v>
      </c>
      <c r="AS211" t="s">
        <v>568</v>
      </c>
      <c r="AT211" t="s">
        <v>774</v>
      </c>
      <c r="AV211">
        <v>1300</v>
      </c>
      <c r="AW211">
        <v>0</v>
      </c>
      <c r="AX211" t="s">
        <v>187</v>
      </c>
      <c r="AY211" t="str">
        <f>+MID(D211,4,2)</f>
        <v>10</v>
      </c>
    </row>
    <row r="212" spans="1:51" hidden="1" x14ac:dyDescent="0.2">
      <c r="A212" s="14" t="s">
        <v>180</v>
      </c>
      <c r="B212">
        <v>1385</v>
      </c>
      <c r="C212">
        <v>0</v>
      </c>
      <c r="D212" s="17" t="s">
        <v>568</v>
      </c>
      <c r="E212" t="s">
        <v>777</v>
      </c>
      <c r="F212">
        <v>100</v>
      </c>
      <c r="G212" t="s">
        <v>188</v>
      </c>
      <c r="H212" s="11">
        <v>0</v>
      </c>
      <c r="I212">
        <v>2503</v>
      </c>
      <c r="J212" t="s">
        <v>182</v>
      </c>
      <c r="K212">
        <v>2</v>
      </c>
      <c r="L212" t="s">
        <v>201</v>
      </c>
      <c r="M212" s="11">
        <v>98</v>
      </c>
      <c r="O212" s="11" t="s">
        <v>491</v>
      </c>
      <c r="Q212" s="11" t="s">
        <v>56</v>
      </c>
      <c r="R212" t="s">
        <v>223</v>
      </c>
      <c r="S212" t="s">
        <v>224</v>
      </c>
      <c r="T212">
        <v>33047</v>
      </c>
      <c r="U212" t="s">
        <v>212</v>
      </c>
      <c r="V212">
        <v>100</v>
      </c>
      <c r="W212" t="s">
        <v>182</v>
      </c>
      <c r="X212">
        <v>2</v>
      </c>
      <c r="Y212">
        <v>-2503</v>
      </c>
      <c r="Z212">
        <v>1</v>
      </c>
      <c r="AA212">
        <v>95296</v>
      </c>
      <c r="AB212">
        <v>0</v>
      </c>
      <c r="AC212" t="s">
        <v>189</v>
      </c>
      <c r="AD212">
        <v>0</v>
      </c>
      <c r="AE212">
        <v>1</v>
      </c>
      <c r="AF212">
        <v>1</v>
      </c>
      <c r="AG212">
        <v>17</v>
      </c>
      <c r="AH212">
        <v>5</v>
      </c>
      <c r="AI212">
        <v>1</v>
      </c>
      <c r="AJ212">
        <v>1</v>
      </c>
      <c r="AK212">
        <v>0</v>
      </c>
      <c r="AL212" s="33" t="s">
        <v>494</v>
      </c>
      <c r="AO212" t="s">
        <v>189</v>
      </c>
      <c r="AP212">
        <v>17</v>
      </c>
      <c r="AQ212" t="s">
        <v>202</v>
      </c>
      <c r="AR212" t="s">
        <v>56</v>
      </c>
      <c r="AS212" t="s">
        <v>568</v>
      </c>
      <c r="AT212" t="s">
        <v>777</v>
      </c>
      <c r="AV212">
        <v>0</v>
      </c>
      <c r="AW212">
        <v>2503</v>
      </c>
      <c r="AX212" t="s">
        <v>187</v>
      </c>
    </row>
    <row r="213" spans="1:51" hidden="1" x14ac:dyDescent="0.2">
      <c r="A213" s="14" t="s">
        <v>180</v>
      </c>
      <c r="B213">
        <v>1385</v>
      </c>
      <c r="C213">
        <v>0</v>
      </c>
      <c r="D213" s="17" t="s">
        <v>568</v>
      </c>
      <c r="E213" t="s">
        <v>777</v>
      </c>
      <c r="F213">
        <v>100</v>
      </c>
      <c r="G213" t="s">
        <v>181</v>
      </c>
      <c r="H213" s="11">
        <v>2503</v>
      </c>
      <c r="I213">
        <v>0</v>
      </c>
      <c r="J213" t="s">
        <v>182</v>
      </c>
      <c r="K213">
        <v>2</v>
      </c>
      <c r="L213" t="s">
        <v>201</v>
      </c>
      <c r="M213" s="11">
        <v>98</v>
      </c>
      <c r="O213" s="11" t="s">
        <v>491</v>
      </c>
      <c r="Q213" s="11" t="s">
        <v>56</v>
      </c>
      <c r="R213" t="s">
        <v>223</v>
      </c>
      <c r="S213" t="s">
        <v>224</v>
      </c>
      <c r="T213">
        <v>33047</v>
      </c>
      <c r="U213" t="s">
        <v>212</v>
      </c>
      <c r="V213">
        <v>100</v>
      </c>
      <c r="W213" t="s">
        <v>182</v>
      </c>
      <c r="X213">
        <v>2</v>
      </c>
      <c r="Y213">
        <v>2503</v>
      </c>
      <c r="Z213">
        <v>1</v>
      </c>
      <c r="AA213">
        <v>96838</v>
      </c>
      <c r="AB213">
        <v>0</v>
      </c>
      <c r="AC213" t="s">
        <v>186</v>
      </c>
      <c r="AD213">
        <v>0</v>
      </c>
      <c r="AE213">
        <v>12</v>
      </c>
      <c r="AF213">
        <v>1</v>
      </c>
      <c r="AG213">
        <v>17</v>
      </c>
      <c r="AH213">
        <v>5</v>
      </c>
      <c r="AI213">
        <v>1</v>
      </c>
      <c r="AJ213">
        <v>1</v>
      </c>
      <c r="AK213">
        <v>0</v>
      </c>
      <c r="AL213" s="33" t="s">
        <v>568</v>
      </c>
      <c r="AO213" t="s">
        <v>186</v>
      </c>
      <c r="AP213">
        <v>56</v>
      </c>
      <c r="AQ213" t="s">
        <v>202</v>
      </c>
      <c r="AR213" t="s">
        <v>56</v>
      </c>
      <c r="AS213" t="s">
        <v>568</v>
      </c>
      <c r="AT213" t="s">
        <v>777</v>
      </c>
      <c r="AV213">
        <v>2503</v>
      </c>
      <c r="AW213">
        <v>0</v>
      </c>
      <c r="AX213" t="s">
        <v>187</v>
      </c>
      <c r="AY213" t="str">
        <f>+MID(D213,4,2)</f>
        <v>10</v>
      </c>
    </row>
    <row r="214" spans="1:51" hidden="1" x14ac:dyDescent="0.2">
      <c r="A214" s="14" t="s">
        <v>180</v>
      </c>
      <c r="B214">
        <v>1385</v>
      </c>
      <c r="C214">
        <v>0</v>
      </c>
      <c r="D214" s="17" t="s">
        <v>598</v>
      </c>
      <c r="E214" t="s">
        <v>778</v>
      </c>
      <c r="F214">
        <v>100</v>
      </c>
      <c r="G214" t="s">
        <v>188</v>
      </c>
      <c r="H214" s="11">
        <v>0</v>
      </c>
      <c r="I214">
        <v>6195</v>
      </c>
      <c r="J214" t="s">
        <v>182</v>
      </c>
      <c r="K214">
        <v>2</v>
      </c>
      <c r="L214" t="s">
        <v>201</v>
      </c>
      <c r="M214" s="11">
        <v>119</v>
      </c>
      <c r="O214" s="11" t="s">
        <v>607</v>
      </c>
      <c r="Q214" s="11" t="s">
        <v>56</v>
      </c>
      <c r="R214" t="s">
        <v>223</v>
      </c>
      <c r="S214" t="s">
        <v>224</v>
      </c>
      <c r="T214">
        <v>33047</v>
      </c>
      <c r="U214" t="s">
        <v>212</v>
      </c>
      <c r="V214">
        <v>100</v>
      </c>
      <c r="W214" t="s">
        <v>182</v>
      </c>
      <c r="X214">
        <v>2</v>
      </c>
      <c r="Y214">
        <v>-6195</v>
      </c>
      <c r="Z214">
        <v>1</v>
      </c>
      <c r="AA214">
        <v>96474</v>
      </c>
      <c r="AB214">
        <v>0</v>
      </c>
      <c r="AC214" t="s">
        <v>189</v>
      </c>
      <c r="AD214">
        <v>0</v>
      </c>
      <c r="AE214">
        <v>1</v>
      </c>
      <c r="AF214">
        <v>1</v>
      </c>
      <c r="AG214">
        <v>17</v>
      </c>
      <c r="AH214">
        <v>5</v>
      </c>
      <c r="AI214">
        <v>1</v>
      </c>
      <c r="AJ214">
        <v>1</v>
      </c>
      <c r="AK214">
        <v>0</v>
      </c>
      <c r="AL214" s="33" t="s">
        <v>646</v>
      </c>
      <c r="AO214" t="s">
        <v>189</v>
      </c>
      <c r="AP214">
        <v>17</v>
      </c>
      <c r="AQ214" t="s">
        <v>202</v>
      </c>
      <c r="AR214" t="s">
        <v>56</v>
      </c>
      <c r="AS214" t="s">
        <v>598</v>
      </c>
      <c r="AT214" t="s">
        <v>778</v>
      </c>
      <c r="AV214">
        <v>0</v>
      </c>
      <c r="AW214">
        <v>6195</v>
      </c>
      <c r="AX214" t="s">
        <v>187</v>
      </c>
    </row>
    <row r="215" spans="1:51" hidden="1" x14ac:dyDescent="0.2">
      <c r="A215" s="14" t="s">
        <v>180</v>
      </c>
      <c r="B215">
        <v>1418</v>
      </c>
      <c r="C215">
        <v>0</v>
      </c>
      <c r="D215" s="17" t="s">
        <v>779</v>
      </c>
      <c r="E215" t="s">
        <v>780</v>
      </c>
      <c r="F215">
        <v>100</v>
      </c>
      <c r="G215" t="s">
        <v>188</v>
      </c>
      <c r="H215" s="11">
        <v>0</v>
      </c>
      <c r="I215">
        <v>1.5</v>
      </c>
      <c r="J215" t="s">
        <v>182</v>
      </c>
      <c r="K215">
        <v>2</v>
      </c>
      <c r="L215" t="s">
        <v>183</v>
      </c>
      <c r="M215" s="11">
        <v>900038053</v>
      </c>
      <c r="N215" t="s">
        <v>218</v>
      </c>
      <c r="O215" s="11" t="s">
        <v>779</v>
      </c>
      <c r="Q215" s="11" t="s">
        <v>51</v>
      </c>
      <c r="R215" t="s">
        <v>225</v>
      </c>
      <c r="S215" t="s">
        <v>197</v>
      </c>
      <c r="T215">
        <v>159</v>
      </c>
      <c r="U215" t="s">
        <v>198</v>
      </c>
      <c r="V215">
        <v>100</v>
      </c>
      <c r="W215" t="s">
        <v>182</v>
      </c>
      <c r="X215">
        <v>2</v>
      </c>
      <c r="Y215">
        <v>-1.5</v>
      </c>
      <c r="Z215">
        <v>1</v>
      </c>
      <c r="AA215">
        <v>96426</v>
      </c>
      <c r="AB215">
        <v>0</v>
      </c>
      <c r="AC215" t="s">
        <v>189</v>
      </c>
      <c r="AD215">
        <v>0</v>
      </c>
      <c r="AE215">
        <v>1</v>
      </c>
      <c r="AF215">
        <v>1</v>
      </c>
      <c r="AI215">
        <v>1</v>
      </c>
      <c r="AJ215">
        <v>1</v>
      </c>
      <c r="AK215">
        <v>0</v>
      </c>
      <c r="AL215" s="33" t="s">
        <v>779</v>
      </c>
      <c r="AO215" t="s">
        <v>189</v>
      </c>
      <c r="AP215">
        <v>17</v>
      </c>
      <c r="AQ215" t="s">
        <v>183</v>
      </c>
      <c r="AR215" t="s">
        <v>51</v>
      </c>
      <c r="AS215" t="s">
        <v>779</v>
      </c>
      <c r="AT215" t="s">
        <v>780</v>
      </c>
      <c r="AV215">
        <v>0</v>
      </c>
      <c r="AW215">
        <v>1.5</v>
      </c>
      <c r="AX215" t="s">
        <v>187</v>
      </c>
    </row>
    <row r="216" spans="1:51" hidden="1" x14ac:dyDescent="0.2">
      <c r="A216" s="14" t="s">
        <v>180</v>
      </c>
      <c r="B216">
        <v>1418</v>
      </c>
      <c r="C216">
        <v>0</v>
      </c>
      <c r="D216" s="17" t="s">
        <v>779</v>
      </c>
      <c r="E216" t="s">
        <v>780</v>
      </c>
      <c r="F216">
        <v>100</v>
      </c>
      <c r="G216" t="s">
        <v>181</v>
      </c>
      <c r="H216" s="11">
        <v>1.5</v>
      </c>
      <c r="I216">
        <v>0</v>
      </c>
      <c r="J216" t="s">
        <v>182</v>
      </c>
      <c r="K216">
        <v>2</v>
      </c>
      <c r="L216" t="s">
        <v>183</v>
      </c>
      <c r="M216" s="11">
        <v>900038053</v>
      </c>
      <c r="N216" t="s">
        <v>218</v>
      </c>
      <c r="O216" s="11" t="s">
        <v>779</v>
      </c>
      <c r="Q216" s="11" t="s">
        <v>51</v>
      </c>
      <c r="R216" t="s">
        <v>225</v>
      </c>
      <c r="S216" t="s">
        <v>197</v>
      </c>
      <c r="T216">
        <v>159</v>
      </c>
      <c r="U216" t="s">
        <v>198</v>
      </c>
      <c r="V216">
        <v>100</v>
      </c>
      <c r="W216" t="s">
        <v>182</v>
      </c>
      <c r="X216">
        <v>2</v>
      </c>
      <c r="Y216">
        <v>1.5</v>
      </c>
      <c r="Z216">
        <v>1</v>
      </c>
      <c r="AA216">
        <v>97296</v>
      </c>
      <c r="AB216">
        <v>0</v>
      </c>
      <c r="AC216" t="s">
        <v>186</v>
      </c>
      <c r="AD216">
        <v>0</v>
      </c>
      <c r="AE216">
        <v>6</v>
      </c>
      <c r="AF216">
        <v>1</v>
      </c>
      <c r="AI216">
        <v>1</v>
      </c>
      <c r="AJ216">
        <v>1</v>
      </c>
      <c r="AK216">
        <v>0</v>
      </c>
      <c r="AL216" s="33" t="s">
        <v>779</v>
      </c>
      <c r="AO216" t="s">
        <v>186</v>
      </c>
      <c r="AP216">
        <v>56</v>
      </c>
      <c r="AQ216" t="s">
        <v>183</v>
      </c>
      <c r="AR216" t="s">
        <v>51</v>
      </c>
      <c r="AS216" t="s">
        <v>779</v>
      </c>
      <c r="AT216" t="s">
        <v>780</v>
      </c>
      <c r="AV216">
        <v>1.5</v>
      </c>
      <c r="AW216">
        <v>0</v>
      </c>
      <c r="AX216" t="s">
        <v>187</v>
      </c>
      <c r="AY216" t="str">
        <f>+MID(D216,4,2)</f>
        <v>10</v>
      </c>
    </row>
    <row r="217" spans="1:51" hidden="1" x14ac:dyDescent="0.2">
      <c r="A217" s="14" t="s">
        <v>180</v>
      </c>
      <c r="B217">
        <v>1418</v>
      </c>
      <c r="C217">
        <v>0</v>
      </c>
      <c r="D217" s="17" t="s">
        <v>594</v>
      </c>
      <c r="E217" t="s">
        <v>781</v>
      </c>
      <c r="F217">
        <v>100</v>
      </c>
      <c r="G217" t="s">
        <v>188</v>
      </c>
      <c r="H217" s="11">
        <v>0</v>
      </c>
      <c r="I217">
        <v>1.5</v>
      </c>
      <c r="J217" t="s">
        <v>182</v>
      </c>
      <c r="K217">
        <v>2</v>
      </c>
      <c r="L217" t="s">
        <v>183</v>
      </c>
      <c r="M217" s="11">
        <v>900040207</v>
      </c>
      <c r="N217" t="s">
        <v>218</v>
      </c>
      <c r="O217" s="11" t="s">
        <v>594</v>
      </c>
      <c r="Q217" s="11" t="s">
        <v>51</v>
      </c>
      <c r="R217" t="s">
        <v>225</v>
      </c>
      <c r="S217" t="s">
        <v>197</v>
      </c>
      <c r="T217">
        <v>159</v>
      </c>
      <c r="U217" t="s">
        <v>198</v>
      </c>
      <c r="V217">
        <v>100</v>
      </c>
      <c r="W217" t="s">
        <v>182</v>
      </c>
      <c r="X217">
        <v>2</v>
      </c>
      <c r="Y217">
        <v>-1.5</v>
      </c>
      <c r="Z217">
        <v>1</v>
      </c>
      <c r="AA217">
        <v>97012</v>
      </c>
      <c r="AB217">
        <v>0</v>
      </c>
      <c r="AC217" t="s">
        <v>189</v>
      </c>
      <c r="AD217">
        <v>0</v>
      </c>
      <c r="AE217">
        <v>1</v>
      </c>
      <c r="AF217">
        <v>1</v>
      </c>
      <c r="AI217">
        <v>1</v>
      </c>
      <c r="AJ217">
        <v>1</v>
      </c>
      <c r="AK217">
        <v>0</v>
      </c>
      <c r="AL217" s="33" t="s">
        <v>594</v>
      </c>
      <c r="AO217" t="s">
        <v>189</v>
      </c>
      <c r="AP217">
        <v>17</v>
      </c>
      <c r="AQ217" t="s">
        <v>183</v>
      </c>
      <c r="AR217" t="s">
        <v>51</v>
      </c>
      <c r="AS217" t="s">
        <v>594</v>
      </c>
      <c r="AT217" t="s">
        <v>781</v>
      </c>
      <c r="AV217">
        <v>0</v>
      </c>
      <c r="AW217">
        <v>1.5</v>
      </c>
      <c r="AX217" t="s">
        <v>187</v>
      </c>
    </row>
    <row r="218" spans="1:51" hidden="1" x14ac:dyDescent="0.2">
      <c r="A218" s="14" t="s">
        <v>180</v>
      </c>
      <c r="B218">
        <v>1418</v>
      </c>
      <c r="C218">
        <v>0</v>
      </c>
      <c r="D218" s="17" t="s">
        <v>594</v>
      </c>
      <c r="E218" t="s">
        <v>781</v>
      </c>
      <c r="F218">
        <v>100</v>
      </c>
      <c r="G218" t="s">
        <v>181</v>
      </c>
      <c r="H218" s="11">
        <v>1.5</v>
      </c>
      <c r="I218">
        <v>0</v>
      </c>
      <c r="J218" t="s">
        <v>182</v>
      </c>
      <c r="K218">
        <v>2</v>
      </c>
      <c r="L218" t="s">
        <v>183</v>
      </c>
      <c r="M218" s="11">
        <v>900040207</v>
      </c>
      <c r="N218" t="s">
        <v>218</v>
      </c>
      <c r="O218" s="11" t="s">
        <v>594</v>
      </c>
      <c r="Q218" s="11" t="s">
        <v>51</v>
      </c>
      <c r="R218" t="s">
        <v>225</v>
      </c>
      <c r="S218" t="s">
        <v>197</v>
      </c>
      <c r="T218">
        <v>159</v>
      </c>
      <c r="U218" t="s">
        <v>198</v>
      </c>
      <c r="V218">
        <v>100</v>
      </c>
      <c r="W218" t="s">
        <v>182</v>
      </c>
      <c r="X218">
        <v>2</v>
      </c>
      <c r="Y218">
        <v>1.5</v>
      </c>
      <c r="Z218">
        <v>1</v>
      </c>
      <c r="AA218">
        <v>97126</v>
      </c>
      <c r="AB218">
        <v>0</v>
      </c>
      <c r="AC218" t="s">
        <v>186</v>
      </c>
      <c r="AD218">
        <v>0</v>
      </c>
      <c r="AE218">
        <v>6</v>
      </c>
      <c r="AF218">
        <v>1</v>
      </c>
      <c r="AI218">
        <v>1</v>
      </c>
      <c r="AJ218">
        <v>1</v>
      </c>
      <c r="AK218">
        <v>0</v>
      </c>
      <c r="AL218" s="33" t="s">
        <v>594</v>
      </c>
      <c r="AO218" t="s">
        <v>186</v>
      </c>
      <c r="AP218">
        <v>56</v>
      </c>
      <c r="AQ218" t="s">
        <v>183</v>
      </c>
      <c r="AR218" t="s">
        <v>51</v>
      </c>
      <c r="AS218" t="s">
        <v>594</v>
      </c>
      <c r="AT218" t="s">
        <v>781</v>
      </c>
      <c r="AV218">
        <v>1.5</v>
      </c>
      <c r="AW218">
        <v>0</v>
      </c>
      <c r="AX218" t="s">
        <v>187</v>
      </c>
      <c r="AY218" t="str">
        <f>+MID(D218,4,2)</f>
        <v>11</v>
      </c>
    </row>
    <row r="219" spans="1:51" hidden="1" x14ac:dyDescent="0.2">
      <c r="A219" s="14" t="s">
        <v>180</v>
      </c>
      <c r="B219">
        <v>1418</v>
      </c>
      <c r="C219">
        <v>0</v>
      </c>
      <c r="D219" s="17" t="s">
        <v>782</v>
      </c>
      <c r="E219" t="s">
        <v>783</v>
      </c>
      <c r="F219">
        <v>100</v>
      </c>
      <c r="G219" t="s">
        <v>188</v>
      </c>
      <c r="H219" s="11">
        <v>0</v>
      </c>
      <c r="I219">
        <v>1.5</v>
      </c>
      <c r="J219" t="s">
        <v>182</v>
      </c>
      <c r="K219">
        <v>2</v>
      </c>
      <c r="L219" t="s">
        <v>183</v>
      </c>
      <c r="M219" s="11">
        <v>900045424</v>
      </c>
      <c r="N219" t="s">
        <v>218</v>
      </c>
      <c r="O219" s="11" t="s">
        <v>782</v>
      </c>
      <c r="Q219" s="11" t="s">
        <v>51</v>
      </c>
      <c r="R219" t="s">
        <v>225</v>
      </c>
      <c r="S219" t="s">
        <v>197</v>
      </c>
      <c r="T219">
        <v>159</v>
      </c>
      <c r="U219" t="s">
        <v>198</v>
      </c>
      <c r="V219">
        <v>100</v>
      </c>
      <c r="W219" t="s">
        <v>182</v>
      </c>
      <c r="X219">
        <v>2</v>
      </c>
      <c r="Y219">
        <v>-1.5</v>
      </c>
      <c r="Z219">
        <v>1</v>
      </c>
      <c r="AA219">
        <v>97554</v>
      </c>
      <c r="AB219">
        <v>0</v>
      </c>
      <c r="AC219" t="s">
        <v>189</v>
      </c>
      <c r="AD219">
        <v>0</v>
      </c>
      <c r="AE219">
        <v>1</v>
      </c>
      <c r="AF219">
        <v>1</v>
      </c>
      <c r="AI219">
        <v>1</v>
      </c>
      <c r="AJ219">
        <v>1</v>
      </c>
      <c r="AK219">
        <v>0</v>
      </c>
      <c r="AL219" s="33" t="s">
        <v>598</v>
      </c>
      <c r="AO219" t="s">
        <v>189</v>
      </c>
      <c r="AP219">
        <v>17</v>
      </c>
      <c r="AQ219" t="s">
        <v>183</v>
      </c>
      <c r="AR219" t="s">
        <v>51</v>
      </c>
      <c r="AS219" t="s">
        <v>782</v>
      </c>
      <c r="AT219" t="s">
        <v>783</v>
      </c>
      <c r="AV219">
        <v>0</v>
      </c>
      <c r="AW219">
        <v>1.5</v>
      </c>
      <c r="AX219" t="s">
        <v>187</v>
      </c>
    </row>
    <row r="220" spans="1:51" hidden="1" x14ac:dyDescent="0.2">
      <c r="A220" s="14" t="s">
        <v>180</v>
      </c>
      <c r="B220">
        <v>1456</v>
      </c>
      <c r="C220">
        <v>0</v>
      </c>
      <c r="D220" s="17" t="s">
        <v>566</v>
      </c>
      <c r="E220" t="s">
        <v>784</v>
      </c>
      <c r="F220">
        <v>100</v>
      </c>
      <c r="G220" t="s">
        <v>181</v>
      </c>
      <c r="H220" s="11">
        <v>20.329999999999998</v>
      </c>
      <c r="I220">
        <v>0</v>
      </c>
      <c r="J220" t="s">
        <v>182</v>
      </c>
      <c r="K220">
        <v>2</v>
      </c>
      <c r="L220" t="s">
        <v>183</v>
      </c>
      <c r="M220" s="11">
        <v>202310352</v>
      </c>
      <c r="O220" s="11" t="s">
        <v>566</v>
      </c>
      <c r="Q220" s="11" t="s">
        <v>123</v>
      </c>
      <c r="R220" t="s">
        <v>785</v>
      </c>
      <c r="S220" t="s">
        <v>197</v>
      </c>
      <c r="T220">
        <v>153</v>
      </c>
      <c r="U220" t="s">
        <v>198</v>
      </c>
      <c r="V220">
        <v>100</v>
      </c>
      <c r="W220" t="s">
        <v>182</v>
      </c>
      <c r="X220">
        <v>2</v>
      </c>
      <c r="Y220">
        <v>20.329999999999998</v>
      </c>
      <c r="Z220">
        <v>1</v>
      </c>
      <c r="AA220">
        <v>96406</v>
      </c>
      <c r="AB220">
        <v>0</v>
      </c>
      <c r="AC220" t="s">
        <v>186</v>
      </c>
      <c r="AD220">
        <v>0</v>
      </c>
      <c r="AE220">
        <v>7</v>
      </c>
      <c r="AF220">
        <v>1</v>
      </c>
      <c r="AI220">
        <v>1</v>
      </c>
      <c r="AJ220">
        <v>1</v>
      </c>
      <c r="AK220">
        <v>0</v>
      </c>
      <c r="AL220" s="33" t="s">
        <v>630</v>
      </c>
      <c r="AO220" t="s">
        <v>186</v>
      </c>
      <c r="AP220">
        <v>50</v>
      </c>
      <c r="AQ220" t="s">
        <v>183</v>
      </c>
      <c r="AR220" t="s">
        <v>123</v>
      </c>
      <c r="AS220" t="s">
        <v>566</v>
      </c>
      <c r="AT220" t="s">
        <v>784</v>
      </c>
      <c r="AV220">
        <v>20.329999999999998</v>
      </c>
      <c r="AW220">
        <v>0</v>
      </c>
      <c r="AX220" t="s">
        <v>187</v>
      </c>
      <c r="AY220" t="str">
        <f>+MID(D220,4,2)</f>
        <v>10</v>
      </c>
    </row>
    <row r="221" spans="1:51" hidden="1" x14ac:dyDescent="0.2">
      <c r="A221" s="14" t="s">
        <v>180</v>
      </c>
      <c r="B221">
        <v>1456</v>
      </c>
      <c r="C221">
        <v>0</v>
      </c>
      <c r="D221" s="17" t="s">
        <v>566</v>
      </c>
      <c r="E221" t="s">
        <v>784</v>
      </c>
      <c r="F221">
        <v>100</v>
      </c>
      <c r="G221" t="s">
        <v>188</v>
      </c>
      <c r="H221" s="11">
        <v>0</v>
      </c>
      <c r="I221">
        <v>20.329999999999998</v>
      </c>
      <c r="J221" t="s">
        <v>182</v>
      </c>
      <c r="K221">
        <v>2</v>
      </c>
      <c r="L221" t="s">
        <v>183</v>
      </c>
      <c r="M221" s="11">
        <v>202310352</v>
      </c>
      <c r="O221" s="11" t="s">
        <v>566</v>
      </c>
      <c r="Q221" s="11" t="s">
        <v>123</v>
      </c>
      <c r="R221" t="s">
        <v>785</v>
      </c>
      <c r="S221" t="s">
        <v>197</v>
      </c>
      <c r="T221">
        <v>153</v>
      </c>
      <c r="U221" t="s">
        <v>198</v>
      </c>
      <c r="V221">
        <v>100</v>
      </c>
      <c r="W221" t="s">
        <v>182</v>
      </c>
      <c r="X221">
        <v>2</v>
      </c>
      <c r="Y221">
        <v>-20.329999999999998</v>
      </c>
      <c r="Z221">
        <v>1</v>
      </c>
      <c r="AA221">
        <v>96405</v>
      </c>
      <c r="AB221">
        <v>0</v>
      </c>
      <c r="AC221" t="s">
        <v>189</v>
      </c>
      <c r="AD221">
        <v>0</v>
      </c>
      <c r="AE221">
        <v>7</v>
      </c>
      <c r="AF221">
        <v>1</v>
      </c>
      <c r="AI221">
        <v>1</v>
      </c>
      <c r="AJ221">
        <v>1</v>
      </c>
      <c r="AK221">
        <v>0</v>
      </c>
      <c r="AL221" s="33" t="s">
        <v>568</v>
      </c>
      <c r="AO221" t="s">
        <v>189</v>
      </c>
      <c r="AP221">
        <v>11</v>
      </c>
      <c r="AQ221" t="s">
        <v>183</v>
      </c>
      <c r="AR221" t="s">
        <v>123</v>
      </c>
      <c r="AS221" t="s">
        <v>566</v>
      </c>
      <c r="AT221" t="s">
        <v>784</v>
      </c>
      <c r="AV221">
        <v>0</v>
      </c>
      <c r="AW221">
        <v>20.329999999999998</v>
      </c>
      <c r="AX221" t="s">
        <v>187</v>
      </c>
    </row>
    <row r="222" spans="1:51" hidden="1" x14ac:dyDescent="0.2">
      <c r="A222" s="14" t="s">
        <v>180</v>
      </c>
      <c r="B222">
        <v>1496</v>
      </c>
      <c r="C222">
        <v>0</v>
      </c>
      <c r="D222" s="17" t="s">
        <v>568</v>
      </c>
      <c r="E222" t="s">
        <v>786</v>
      </c>
      <c r="F222">
        <v>100</v>
      </c>
      <c r="G222" t="s">
        <v>188</v>
      </c>
      <c r="H222" s="11">
        <v>0</v>
      </c>
      <c r="I222">
        <v>1400</v>
      </c>
      <c r="J222" t="s">
        <v>182</v>
      </c>
      <c r="K222">
        <v>2</v>
      </c>
      <c r="L222" t="s">
        <v>191</v>
      </c>
      <c r="M222" s="11">
        <v>504</v>
      </c>
      <c r="N222" t="s">
        <v>226</v>
      </c>
      <c r="O222" s="11" t="s">
        <v>787</v>
      </c>
      <c r="Q222" s="11" t="s">
        <v>55</v>
      </c>
      <c r="R222" t="s">
        <v>227</v>
      </c>
      <c r="S222" t="s">
        <v>228</v>
      </c>
      <c r="T222">
        <v>34015</v>
      </c>
      <c r="U222" t="s">
        <v>206</v>
      </c>
      <c r="V222">
        <v>100</v>
      </c>
      <c r="W222" t="s">
        <v>182</v>
      </c>
      <c r="X222">
        <v>2</v>
      </c>
      <c r="Y222">
        <v>-1400</v>
      </c>
      <c r="Z222">
        <v>1</v>
      </c>
      <c r="AA222">
        <v>94698</v>
      </c>
      <c r="AB222">
        <v>0</v>
      </c>
      <c r="AC222" t="s">
        <v>189</v>
      </c>
      <c r="AD222">
        <v>0</v>
      </c>
      <c r="AE222">
        <v>1</v>
      </c>
      <c r="AF222">
        <v>1</v>
      </c>
      <c r="AG222">
        <v>218</v>
      </c>
      <c r="AH222">
        <v>5</v>
      </c>
      <c r="AI222">
        <v>1</v>
      </c>
      <c r="AJ222">
        <v>1</v>
      </c>
      <c r="AK222">
        <v>0</v>
      </c>
      <c r="AL222" s="33" t="s">
        <v>491</v>
      </c>
      <c r="AO222" t="s">
        <v>189</v>
      </c>
      <c r="AP222">
        <v>17</v>
      </c>
      <c r="AQ222" t="s">
        <v>192</v>
      </c>
      <c r="AR222" t="s">
        <v>55</v>
      </c>
      <c r="AS222" t="s">
        <v>568</v>
      </c>
      <c r="AT222" t="s">
        <v>786</v>
      </c>
      <c r="AV222">
        <v>0</v>
      </c>
      <c r="AW222">
        <v>1400</v>
      </c>
      <c r="AX222" t="s">
        <v>187</v>
      </c>
    </row>
    <row r="223" spans="1:51" hidden="1" x14ac:dyDescent="0.2">
      <c r="A223" s="14" t="s">
        <v>180</v>
      </c>
      <c r="B223">
        <v>1496</v>
      </c>
      <c r="C223">
        <v>0</v>
      </c>
      <c r="D223" s="17" t="s">
        <v>568</v>
      </c>
      <c r="E223" t="s">
        <v>786</v>
      </c>
      <c r="F223">
        <v>100</v>
      </c>
      <c r="G223" t="s">
        <v>181</v>
      </c>
      <c r="H223" s="11">
        <v>1400</v>
      </c>
      <c r="I223">
        <v>0</v>
      </c>
      <c r="J223" t="s">
        <v>182</v>
      </c>
      <c r="K223">
        <v>2</v>
      </c>
      <c r="L223" t="s">
        <v>191</v>
      </c>
      <c r="M223" s="11">
        <v>504</v>
      </c>
      <c r="N223" t="s">
        <v>226</v>
      </c>
      <c r="O223" s="11" t="s">
        <v>787</v>
      </c>
      <c r="Q223" s="11" t="s">
        <v>55</v>
      </c>
      <c r="R223" t="s">
        <v>227</v>
      </c>
      <c r="S223" t="s">
        <v>228</v>
      </c>
      <c r="T223">
        <v>34015</v>
      </c>
      <c r="U223" t="s">
        <v>206</v>
      </c>
      <c r="V223">
        <v>100</v>
      </c>
      <c r="W223" t="s">
        <v>182</v>
      </c>
      <c r="X223">
        <v>2</v>
      </c>
      <c r="Y223">
        <v>1400</v>
      </c>
      <c r="Z223">
        <v>1</v>
      </c>
      <c r="AA223">
        <v>96526</v>
      </c>
      <c r="AB223">
        <v>0</v>
      </c>
      <c r="AC223" t="s">
        <v>186</v>
      </c>
      <c r="AD223">
        <v>0</v>
      </c>
      <c r="AE223">
        <v>10</v>
      </c>
      <c r="AF223">
        <v>1</v>
      </c>
      <c r="AG223">
        <v>218</v>
      </c>
      <c r="AH223">
        <v>5</v>
      </c>
      <c r="AI223">
        <v>1</v>
      </c>
      <c r="AJ223">
        <v>1</v>
      </c>
      <c r="AK223">
        <v>0</v>
      </c>
      <c r="AL223" s="33" t="s">
        <v>604</v>
      </c>
      <c r="AO223" t="s">
        <v>186</v>
      </c>
      <c r="AP223">
        <v>53</v>
      </c>
      <c r="AQ223" t="s">
        <v>192</v>
      </c>
      <c r="AR223" t="s">
        <v>55</v>
      </c>
      <c r="AS223" t="s">
        <v>568</v>
      </c>
      <c r="AT223" t="s">
        <v>786</v>
      </c>
      <c r="AV223">
        <v>1400</v>
      </c>
      <c r="AW223">
        <v>0</v>
      </c>
      <c r="AX223" t="s">
        <v>187</v>
      </c>
      <c r="AY223" t="str">
        <f>+MID(D223,4,2)</f>
        <v>10</v>
      </c>
    </row>
    <row r="224" spans="1:51" hidden="1" x14ac:dyDescent="0.2">
      <c r="A224" s="14" t="s">
        <v>180</v>
      </c>
      <c r="B224">
        <v>1496</v>
      </c>
      <c r="C224">
        <v>0</v>
      </c>
      <c r="D224" s="17" t="s">
        <v>568</v>
      </c>
      <c r="E224" t="s">
        <v>788</v>
      </c>
      <c r="F224">
        <v>100</v>
      </c>
      <c r="G224" t="s">
        <v>188</v>
      </c>
      <c r="H224" s="11">
        <v>0</v>
      </c>
      <c r="I224">
        <v>120</v>
      </c>
      <c r="J224" t="s">
        <v>182</v>
      </c>
      <c r="K224">
        <v>2</v>
      </c>
      <c r="L224" t="s">
        <v>191</v>
      </c>
      <c r="M224" s="11">
        <v>575</v>
      </c>
      <c r="N224" t="s">
        <v>226</v>
      </c>
      <c r="O224" s="11" t="s">
        <v>491</v>
      </c>
      <c r="Q224" s="11" t="s">
        <v>55</v>
      </c>
      <c r="R224" t="s">
        <v>227</v>
      </c>
      <c r="S224" t="s">
        <v>228</v>
      </c>
      <c r="T224">
        <v>34015</v>
      </c>
      <c r="U224" t="s">
        <v>206</v>
      </c>
      <c r="V224">
        <v>100</v>
      </c>
      <c r="W224" t="s">
        <v>182</v>
      </c>
      <c r="X224">
        <v>2</v>
      </c>
      <c r="Y224">
        <v>-120</v>
      </c>
      <c r="Z224">
        <v>1</v>
      </c>
      <c r="AA224">
        <v>95145</v>
      </c>
      <c r="AB224">
        <v>0</v>
      </c>
      <c r="AC224" t="s">
        <v>189</v>
      </c>
      <c r="AD224">
        <v>0</v>
      </c>
      <c r="AE224">
        <v>1</v>
      </c>
      <c r="AF224">
        <v>1</v>
      </c>
      <c r="AG224">
        <v>218</v>
      </c>
      <c r="AH224">
        <v>5</v>
      </c>
      <c r="AI224">
        <v>1</v>
      </c>
      <c r="AJ224">
        <v>1</v>
      </c>
      <c r="AK224">
        <v>0</v>
      </c>
      <c r="AL224" s="33" t="s">
        <v>494</v>
      </c>
      <c r="AO224" t="s">
        <v>189</v>
      </c>
      <c r="AP224">
        <v>17</v>
      </c>
      <c r="AQ224" t="s">
        <v>192</v>
      </c>
      <c r="AR224" t="s">
        <v>55</v>
      </c>
      <c r="AS224" t="s">
        <v>568</v>
      </c>
      <c r="AT224" t="s">
        <v>788</v>
      </c>
      <c r="AV224">
        <v>0</v>
      </c>
      <c r="AW224">
        <v>120</v>
      </c>
      <c r="AX224" t="s">
        <v>187</v>
      </c>
    </row>
    <row r="225" spans="1:51" hidden="1" x14ac:dyDescent="0.2">
      <c r="A225" s="14" t="s">
        <v>180</v>
      </c>
      <c r="B225">
        <v>1496</v>
      </c>
      <c r="C225">
        <v>0</v>
      </c>
      <c r="D225" s="17" t="s">
        <v>568</v>
      </c>
      <c r="E225" t="s">
        <v>788</v>
      </c>
      <c r="F225">
        <v>100</v>
      </c>
      <c r="G225" t="s">
        <v>181</v>
      </c>
      <c r="H225" s="11">
        <v>120</v>
      </c>
      <c r="I225">
        <v>0</v>
      </c>
      <c r="J225" t="s">
        <v>182</v>
      </c>
      <c r="K225">
        <v>2</v>
      </c>
      <c r="L225" t="s">
        <v>191</v>
      </c>
      <c r="M225" s="11">
        <v>575</v>
      </c>
      <c r="N225" t="s">
        <v>226</v>
      </c>
      <c r="O225" s="11" t="s">
        <v>491</v>
      </c>
      <c r="Q225" s="11" t="s">
        <v>55</v>
      </c>
      <c r="R225" t="s">
        <v>227</v>
      </c>
      <c r="S225" t="s">
        <v>228</v>
      </c>
      <c r="T225">
        <v>34015</v>
      </c>
      <c r="U225" t="s">
        <v>206</v>
      </c>
      <c r="V225">
        <v>100</v>
      </c>
      <c r="W225" t="s">
        <v>182</v>
      </c>
      <c r="X225">
        <v>2</v>
      </c>
      <c r="Y225">
        <v>120</v>
      </c>
      <c r="Z225">
        <v>1</v>
      </c>
      <c r="AA225">
        <v>96526</v>
      </c>
      <c r="AB225">
        <v>0</v>
      </c>
      <c r="AC225" t="s">
        <v>186</v>
      </c>
      <c r="AD225">
        <v>0</v>
      </c>
      <c r="AE225">
        <v>10</v>
      </c>
      <c r="AF225">
        <v>2</v>
      </c>
      <c r="AG225">
        <v>218</v>
      </c>
      <c r="AH225">
        <v>5</v>
      </c>
      <c r="AI225">
        <v>1</v>
      </c>
      <c r="AJ225">
        <v>1</v>
      </c>
      <c r="AK225">
        <v>0</v>
      </c>
      <c r="AL225" s="33" t="s">
        <v>604</v>
      </c>
      <c r="AO225" t="s">
        <v>186</v>
      </c>
      <c r="AP225">
        <v>53</v>
      </c>
      <c r="AQ225" t="s">
        <v>192</v>
      </c>
      <c r="AR225" t="s">
        <v>55</v>
      </c>
      <c r="AS225" t="s">
        <v>568</v>
      </c>
      <c r="AT225" t="s">
        <v>788</v>
      </c>
      <c r="AV225">
        <v>120</v>
      </c>
      <c r="AW225">
        <v>0</v>
      </c>
      <c r="AX225" t="s">
        <v>187</v>
      </c>
      <c r="AY225" t="str">
        <f>+MID(D225,4,2)</f>
        <v>10</v>
      </c>
    </row>
    <row r="226" spans="1:51" hidden="1" x14ac:dyDescent="0.2">
      <c r="A226" s="14" t="s">
        <v>180</v>
      </c>
      <c r="B226">
        <v>1496</v>
      </c>
      <c r="C226">
        <v>0</v>
      </c>
      <c r="D226" s="17" t="s">
        <v>598</v>
      </c>
      <c r="E226" t="s">
        <v>789</v>
      </c>
      <c r="F226">
        <v>100</v>
      </c>
      <c r="G226" t="s">
        <v>188</v>
      </c>
      <c r="H226" s="11">
        <v>0</v>
      </c>
      <c r="I226">
        <v>2374.5</v>
      </c>
      <c r="J226" t="s">
        <v>182</v>
      </c>
      <c r="K226">
        <v>2</v>
      </c>
      <c r="L226" t="s">
        <v>191</v>
      </c>
      <c r="M226" s="11">
        <v>735</v>
      </c>
      <c r="N226" t="s">
        <v>226</v>
      </c>
      <c r="O226" s="11" t="s">
        <v>607</v>
      </c>
      <c r="Q226" s="11" t="s">
        <v>55</v>
      </c>
      <c r="R226" t="s">
        <v>227</v>
      </c>
      <c r="S226" t="s">
        <v>228</v>
      </c>
      <c r="T226">
        <v>34015</v>
      </c>
      <c r="U226" t="s">
        <v>206</v>
      </c>
      <c r="V226">
        <v>100</v>
      </c>
      <c r="W226" t="s">
        <v>182</v>
      </c>
      <c r="X226">
        <v>2</v>
      </c>
      <c r="Y226">
        <v>-2374.5</v>
      </c>
      <c r="Z226">
        <v>1</v>
      </c>
      <c r="AA226">
        <v>96430</v>
      </c>
      <c r="AB226">
        <v>0</v>
      </c>
      <c r="AC226" t="s">
        <v>189</v>
      </c>
      <c r="AD226">
        <v>0</v>
      </c>
      <c r="AE226">
        <v>1</v>
      </c>
      <c r="AF226">
        <v>1</v>
      </c>
      <c r="AG226">
        <v>218</v>
      </c>
      <c r="AH226">
        <v>5</v>
      </c>
      <c r="AI226">
        <v>1</v>
      </c>
      <c r="AJ226">
        <v>1</v>
      </c>
      <c r="AK226">
        <v>0</v>
      </c>
      <c r="AL226" s="33" t="s">
        <v>779</v>
      </c>
      <c r="AO226" t="s">
        <v>189</v>
      </c>
      <c r="AP226">
        <v>17</v>
      </c>
      <c r="AQ226" t="s">
        <v>192</v>
      </c>
      <c r="AR226" t="s">
        <v>55</v>
      </c>
      <c r="AS226" t="s">
        <v>598</v>
      </c>
      <c r="AT226" t="s">
        <v>789</v>
      </c>
      <c r="AV226">
        <v>0</v>
      </c>
      <c r="AW226">
        <v>2374.5</v>
      </c>
      <c r="AX226" t="s">
        <v>187</v>
      </c>
    </row>
    <row r="227" spans="1:51" x14ac:dyDescent="0.2">
      <c r="A227" s="14" t="s">
        <v>180</v>
      </c>
      <c r="B227">
        <v>1496</v>
      </c>
      <c r="C227">
        <v>0</v>
      </c>
      <c r="D227" s="17" t="s">
        <v>598</v>
      </c>
      <c r="E227" t="s">
        <v>789</v>
      </c>
      <c r="F227">
        <v>100</v>
      </c>
      <c r="G227" t="s">
        <v>181</v>
      </c>
      <c r="H227" s="11">
        <v>2374.5</v>
      </c>
      <c r="I227">
        <v>0</v>
      </c>
      <c r="J227" t="s">
        <v>182</v>
      </c>
      <c r="K227">
        <v>2</v>
      </c>
      <c r="L227" t="s">
        <v>191</v>
      </c>
      <c r="M227" s="11">
        <v>735</v>
      </c>
      <c r="N227" t="s">
        <v>226</v>
      </c>
      <c r="O227" s="11" t="s">
        <v>607</v>
      </c>
      <c r="Q227" s="11" t="s">
        <v>55</v>
      </c>
      <c r="R227" t="s">
        <v>227</v>
      </c>
      <c r="S227" t="s">
        <v>228</v>
      </c>
      <c r="T227">
        <v>34015</v>
      </c>
      <c r="U227" t="s">
        <v>206</v>
      </c>
      <c r="V227">
        <v>100</v>
      </c>
      <c r="W227" t="s">
        <v>182</v>
      </c>
      <c r="X227">
        <v>2</v>
      </c>
      <c r="Y227">
        <v>2374.5</v>
      </c>
      <c r="Z227">
        <v>1</v>
      </c>
      <c r="AA227">
        <v>97537</v>
      </c>
      <c r="AB227">
        <v>0</v>
      </c>
      <c r="AC227" t="s">
        <v>186</v>
      </c>
      <c r="AD227">
        <v>0</v>
      </c>
      <c r="AE227">
        <v>9</v>
      </c>
      <c r="AF227">
        <v>1</v>
      </c>
      <c r="AG227">
        <v>218</v>
      </c>
      <c r="AH227">
        <v>5</v>
      </c>
      <c r="AI227">
        <v>1</v>
      </c>
      <c r="AJ227">
        <v>1</v>
      </c>
      <c r="AK227">
        <v>0</v>
      </c>
      <c r="AL227" s="33" t="s">
        <v>602</v>
      </c>
      <c r="AO227" t="s">
        <v>186</v>
      </c>
      <c r="AP227">
        <v>53</v>
      </c>
      <c r="AQ227" t="s">
        <v>192</v>
      </c>
      <c r="AR227" t="s">
        <v>55</v>
      </c>
      <c r="AS227" t="s">
        <v>598</v>
      </c>
      <c r="AT227" t="s">
        <v>789</v>
      </c>
      <c r="AV227">
        <v>2374.5</v>
      </c>
      <c r="AW227">
        <v>0</v>
      </c>
      <c r="AX227" t="s">
        <v>187</v>
      </c>
      <c r="AY227" t="str">
        <f>+MID(D227,4,2)</f>
        <v>12</v>
      </c>
    </row>
    <row r="228" spans="1:51" hidden="1" x14ac:dyDescent="0.2">
      <c r="A228" s="14" t="s">
        <v>180</v>
      </c>
      <c r="B228">
        <v>1520</v>
      </c>
      <c r="C228">
        <v>0</v>
      </c>
      <c r="D228" s="17" t="s">
        <v>594</v>
      </c>
      <c r="E228" t="s">
        <v>790</v>
      </c>
      <c r="F228">
        <v>100</v>
      </c>
      <c r="G228" t="s">
        <v>188</v>
      </c>
      <c r="H228" s="11">
        <v>0</v>
      </c>
      <c r="I228">
        <v>107.7</v>
      </c>
      <c r="J228" t="s">
        <v>182</v>
      </c>
      <c r="K228">
        <v>2</v>
      </c>
      <c r="L228" t="s">
        <v>191</v>
      </c>
      <c r="M228" s="11">
        <v>2041230001831</v>
      </c>
      <c r="O228" s="11" t="s">
        <v>623</v>
      </c>
      <c r="Q228" s="11" t="s">
        <v>47</v>
      </c>
      <c r="R228" t="s">
        <v>229</v>
      </c>
      <c r="S228" t="s">
        <v>230</v>
      </c>
      <c r="T228">
        <v>47825</v>
      </c>
      <c r="U228" t="s">
        <v>231</v>
      </c>
      <c r="V228">
        <v>100</v>
      </c>
      <c r="W228" t="s">
        <v>182</v>
      </c>
      <c r="X228">
        <v>2</v>
      </c>
      <c r="Y228">
        <v>-107.7</v>
      </c>
      <c r="Z228">
        <v>1</v>
      </c>
      <c r="AA228">
        <v>95330</v>
      </c>
      <c r="AB228">
        <v>0</v>
      </c>
      <c r="AC228" t="s">
        <v>189</v>
      </c>
      <c r="AD228">
        <v>0</v>
      </c>
      <c r="AE228">
        <v>1</v>
      </c>
      <c r="AF228">
        <v>1</v>
      </c>
      <c r="AG228">
        <v>854009810</v>
      </c>
      <c r="AH228">
        <v>5</v>
      </c>
      <c r="AI228">
        <v>1</v>
      </c>
      <c r="AJ228">
        <v>1</v>
      </c>
      <c r="AK228">
        <v>0</v>
      </c>
      <c r="AL228" s="33" t="s">
        <v>494</v>
      </c>
      <c r="AO228" t="s">
        <v>189</v>
      </c>
      <c r="AP228">
        <v>17</v>
      </c>
      <c r="AQ228" t="s">
        <v>192</v>
      </c>
      <c r="AR228" t="s">
        <v>47</v>
      </c>
      <c r="AS228" t="s">
        <v>594</v>
      </c>
      <c r="AT228" t="s">
        <v>790</v>
      </c>
      <c r="AV228">
        <v>0</v>
      </c>
      <c r="AW228">
        <v>107.7</v>
      </c>
      <c r="AX228" t="s">
        <v>187</v>
      </c>
    </row>
    <row r="229" spans="1:51" hidden="1" x14ac:dyDescent="0.2">
      <c r="A229" s="14" t="s">
        <v>180</v>
      </c>
      <c r="B229">
        <v>1520</v>
      </c>
      <c r="C229">
        <v>0</v>
      </c>
      <c r="D229" s="17" t="s">
        <v>594</v>
      </c>
      <c r="E229" t="s">
        <v>790</v>
      </c>
      <c r="F229">
        <v>100</v>
      </c>
      <c r="G229" t="s">
        <v>181</v>
      </c>
      <c r="H229" s="11">
        <v>107.7</v>
      </c>
      <c r="I229">
        <v>0</v>
      </c>
      <c r="J229" t="s">
        <v>182</v>
      </c>
      <c r="K229">
        <v>2</v>
      </c>
      <c r="L229" t="s">
        <v>191</v>
      </c>
      <c r="M229" s="11">
        <v>2041230001831</v>
      </c>
      <c r="O229" s="11" t="s">
        <v>623</v>
      </c>
      <c r="Q229" s="11" t="s">
        <v>47</v>
      </c>
      <c r="R229" t="s">
        <v>229</v>
      </c>
      <c r="S229" t="s">
        <v>230</v>
      </c>
      <c r="T229">
        <v>47825</v>
      </c>
      <c r="U229" t="s">
        <v>231</v>
      </c>
      <c r="V229">
        <v>100</v>
      </c>
      <c r="W229" t="s">
        <v>182</v>
      </c>
      <c r="X229">
        <v>2</v>
      </c>
      <c r="Y229">
        <v>107.7</v>
      </c>
      <c r="Z229">
        <v>1</v>
      </c>
      <c r="AA229">
        <v>97085</v>
      </c>
      <c r="AB229">
        <v>0</v>
      </c>
      <c r="AC229" t="s">
        <v>186</v>
      </c>
      <c r="AD229">
        <v>0</v>
      </c>
      <c r="AE229">
        <v>10</v>
      </c>
      <c r="AF229">
        <v>1</v>
      </c>
      <c r="AG229">
        <v>854009810</v>
      </c>
      <c r="AH229">
        <v>5</v>
      </c>
      <c r="AI229">
        <v>1</v>
      </c>
      <c r="AJ229">
        <v>1</v>
      </c>
      <c r="AK229">
        <v>0</v>
      </c>
      <c r="AL229" s="33" t="s">
        <v>597</v>
      </c>
      <c r="AO229" t="s">
        <v>186</v>
      </c>
      <c r="AP229">
        <v>53</v>
      </c>
      <c r="AQ229" t="s">
        <v>192</v>
      </c>
      <c r="AR229" t="s">
        <v>47</v>
      </c>
      <c r="AS229" t="s">
        <v>594</v>
      </c>
      <c r="AT229" t="s">
        <v>790</v>
      </c>
      <c r="AV229">
        <v>107.7</v>
      </c>
      <c r="AW229">
        <v>0</v>
      </c>
      <c r="AX229" t="s">
        <v>187</v>
      </c>
      <c r="AY229" t="str">
        <f>+MID(D229,4,2)</f>
        <v>11</v>
      </c>
    </row>
    <row r="230" spans="1:51" hidden="1" x14ac:dyDescent="0.2">
      <c r="A230" s="14" t="s">
        <v>180</v>
      </c>
      <c r="B230">
        <v>1520</v>
      </c>
      <c r="C230">
        <v>0</v>
      </c>
      <c r="D230" s="17" t="s">
        <v>594</v>
      </c>
      <c r="E230" t="s">
        <v>791</v>
      </c>
      <c r="F230">
        <v>100</v>
      </c>
      <c r="G230" t="s">
        <v>188</v>
      </c>
      <c r="H230" s="11">
        <v>0</v>
      </c>
      <c r="I230">
        <v>161.58000000000001</v>
      </c>
      <c r="J230" t="s">
        <v>182</v>
      </c>
      <c r="K230">
        <v>2</v>
      </c>
      <c r="L230" t="s">
        <v>191</v>
      </c>
      <c r="M230" s="11">
        <v>2041230001868</v>
      </c>
      <c r="O230" s="11" t="s">
        <v>528</v>
      </c>
      <c r="Q230" s="11" t="s">
        <v>47</v>
      </c>
      <c r="R230" t="s">
        <v>229</v>
      </c>
      <c r="S230" t="s">
        <v>230</v>
      </c>
      <c r="T230">
        <v>47825</v>
      </c>
      <c r="U230" t="s">
        <v>231</v>
      </c>
      <c r="V230">
        <v>100</v>
      </c>
      <c r="W230" t="s">
        <v>182</v>
      </c>
      <c r="X230">
        <v>2</v>
      </c>
      <c r="Y230">
        <v>-161.58000000000001</v>
      </c>
      <c r="Z230">
        <v>1</v>
      </c>
      <c r="AA230">
        <v>95561</v>
      </c>
      <c r="AB230">
        <v>0</v>
      </c>
      <c r="AC230" t="s">
        <v>189</v>
      </c>
      <c r="AD230">
        <v>0</v>
      </c>
      <c r="AE230">
        <v>1</v>
      </c>
      <c r="AF230">
        <v>1</v>
      </c>
      <c r="AG230">
        <v>854009810</v>
      </c>
      <c r="AH230">
        <v>5</v>
      </c>
      <c r="AI230">
        <v>1</v>
      </c>
      <c r="AJ230">
        <v>1</v>
      </c>
      <c r="AK230">
        <v>0</v>
      </c>
      <c r="AL230" s="33" t="s">
        <v>494</v>
      </c>
      <c r="AO230" t="s">
        <v>189</v>
      </c>
      <c r="AP230">
        <v>17</v>
      </c>
      <c r="AQ230" t="s">
        <v>192</v>
      </c>
      <c r="AR230" t="s">
        <v>47</v>
      </c>
      <c r="AS230" t="s">
        <v>594</v>
      </c>
      <c r="AT230" t="s">
        <v>791</v>
      </c>
      <c r="AV230">
        <v>0</v>
      </c>
      <c r="AW230">
        <v>161.58000000000001</v>
      </c>
      <c r="AX230" t="s">
        <v>187</v>
      </c>
    </row>
    <row r="231" spans="1:51" hidden="1" x14ac:dyDescent="0.2">
      <c r="A231" s="14" t="s">
        <v>180</v>
      </c>
      <c r="B231">
        <v>1520</v>
      </c>
      <c r="C231">
        <v>0</v>
      </c>
      <c r="D231" s="17" t="s">
        <v>594</v>
      </c>
      <c r="E231" t="s">
        <v>791</v>
      </c>
      <c r="F231">
        <v>100</v>
      </c>
      <c r="G231" t="s">
        <v>181</v>
      </c>
      <c r="H231" s="11">
        <v>161.58000000000001</v>
      </c>
      <c r="I231">
        <v>0</v>
      </c>
      <c r="J231" t="s">
        <v>182</v>
      </c>
      <c r="K231">
        <v>2</v>
      </c>
      <c r="L231" t="s">
        <v>191</v>
      </c>
      <c r="M231" s="11">
        <v>2041230001868</v>
      </c>
      <c r="O231" s="11" t="s">
        <v>528</v>
      </c>
      <c r="Q231" s="11" t="s">
        <v>47</v>
      </c>
      <c r="R231" t="s">
        <v>229</v>
      </c>
      <c r="S231" t="s">
        <v>230</v>
      </c>
      <c r="T231">
        <v>47825</v>
      </c>
      <c r="U231" t="s">
        <v>231</v>
      </c>
      <c r="V231">
        <v>100</v>
      </c>
      <c r="W231" t="s">
        <v>182</v>
      </c>
      <c r="X231">
        <v>2</v>
      </c>
      <c r="Y231">
        <v>161.58000000000001</v>
      </c>
      <c r="Z231">
        <v>1</v>
      </c>
      <c r="AA231">
        <v>97085</v>
      </c>
      <c r="AB231">
        <v>0</v>
      </c>
      <c r="AC231" t="s">
        <v>186</v>
      </c>
      <c r="AD231">
        <v>0</v>
      </c>
      <c r="AE231">
        <v>10</v>
      </c>
      <c r="AF231">
        <v>2</v>
      </c>
      <c r="AG231">
        <v>854009810</v>
      </c>
      <c r="AH231">
        <v>5</v>
      </c>
      <c r="AI231">
        <v>1</v>
      </c>
      <c r="AJ231">
        <v>1</v>
      </c>
      <c r="AK231">
        <v>0</v>
      </c>
      <c r="AL231" s="33" t="s">
        <v>597</v>
      </c>
      <c r="AO231" t="s">
        <v>186</v>
      </c>
      <c r="AP231">
        <v>53</v>
      </c>
      <c r="AQ231" t="s">
        <v>192</v>
      </c>
      <c r="AR231" t="s">
        <v>47</v>
      </c>
      <c r="AS231" t="s">
        <v>594</v>
      </c>
      <c r="AT231" t="s">
        <v>791</v>
      </c>
      <c r="AV231">
        <v>161.58000000000001</v>
      </c>
      <c r="AW231">
        <v>0</v>
      </c>
      <c r="AX231" t="s">
        <v>187</v>
      </c>
      <c r="AY231" t="str">
        <f>+MID(D231,4,2)</f>
        <v>11</v>
      </c>
    </row>
    <row r="232" spans="1:51" hidden="1" x14ac:dyDescent="0.2">
      <c r="A232" s="14" t="s">
        <v>180</v>
      </c>
      <c r="B232">
        <v>1520</v>
      </c>
      <c r="C232">
        <v>0</v>
      </c>
      <c r="D232" s="17" t="s">
        <v>594</v>
      </c>
      <c r="E232" t="s">
        <v>792</v>
      </c>
      <c r="F232">
        <v>100</v>
      </c>
      <c r="G232" t="s">
        <v>188</v>
      </c>
      <c r="H232" s="11">
        <v>0</v>
      </c>
      <c r="I232">
        <v>224.22</v>
      </c>
      <c r="J232" t="s">
        <v>182</v>
      </c>
      <c r="K232">
        <v>2</v>
      </c>
      <c r="L232" t="s">
        <v>191</v>
      </c>
      <c r="M232" s="11">
        <v>2041230001912</v>
      </c>
      <c r="O232" s="11" t="s">
        <v>793</v>
      </c>
      <c r="Q232" s="11" t="s">
        <v>47</v>
      </c>
      <c r="R232" t="s">
        <v>229</v>
      </c>
      <c r="S232" t="s">
        <v>230</v>
      </c>
      <c r="T232">
        <v>47825</v>
      </c>
      <c r="U232" t="s">
        <v>231</v>
      </c>
      <c r="V232">
        <v>100</v>
      </c>
      <c r="W232" t="s">
        <v>182</v>
      </c>
      <c r="X232">
        <v>2</v>
      </c>
      <c r="Y232">
        <v>-224.22</v>
      </c>
      <c r="Z232">
        <v>1</v>
      </c>
      <c r="AA232">
        <v>95626</v>
      </c>
      <c r="AB232">
        <v>0</v>
      </c>
      <c r="AC232" t="s">
        <v>189</v>
      </c>
      <c r="AD232">
        <v>0</v>
      </c>
      <c r="AE232">
        <v>1</v>
      </c>
      <c r="AF232">
        <v>1</v>
      </c>
      <c r="AG232">
        <v>854009810</v>
      </c>
      <c r="AH232">
        <v>5</v>
      </c>
      <c r="AI232">
        <v>1</v>
      </c>
      <c r="AJ232">
        <v>1</v>
      </c>
      <c r="AK232">
        <v>0</v>
      </c>
      <c r="AL232" s="33" t="s">
        <v>494</v>
      </c>
      <c r="AO232" t="s">
        <v>189</v>
      </c>
      <c r="AP232">
        <v>17</v>
      </c>
      <c r="AQ232" t="s">
        <v>192</v>
      </c>
      <c r="AR232" t="s">
        <v>47</v>
      </c>
      <c r="AS232" t="s">
        <v>594</v>
      </c>
      <c r="AT232" t="s">
        <v>792</v>
      </c>
      <c r="AV232">
        <v>0</v>
      </c>
      <c r="AW232">
        <v>224.22</v>
      </c>
      <c r="AX232" t="s">
        <v>187</v>
      </c>
    </row>
    <row r="233" spans="1:51" hidden="1" x14ac:dyDescent="0.2">
      <c r="A233" s="14" t="s">
        <v>180</v>
      </c>
      <c r="B233">
        <v>1520</v>
      </c>
      <c r="C233">
        <v>0</v>
      </c>
      <c r="D233" s="17" t="s">
        <v>594</v>
      </c>
      <c r="E233" t="s">
        <v>792</v>
      </c>
      <c r="F233">
        <v>100</v>
      </c>
      <c r="G233" t="s">
        <v>181</v>
      </c>
      <c r="H233" s="11">
        <v>224.22</v>
      </c>
      <c r="I233">
        <v>0</v>
      </c>
      <c r="J233" t="s">
        <v>182</v>
      </c>
      <c r="K233">
        <v>2</v>
      </c>
      <c r="L233" t="s">
        <v>191</v>
      </c>
      <c r="M233" s="11">
        <v>2041230001912</v>
      </c>
      <c r="O233" s="11" t="s">
        <v>793</v>
      </c>
      <c r="Q233" s="11" t="s">
        <v>47</v>
      </c>
      <c r="R233" t="s">
        <v>229</v>
      </c>
      <c r="S233" t="s">
        <v>230</v>
      </c>
      <c r="T233">
        <v>47825</v>
      </c>
      <c r="U233" t="s">
        <v>231</v>
      </c>
      <c r="V233">
        <v>100</v>
      </c>
      <c r="W233" t="s">
        <v>182</v>
      </c>
      <c r="X233">
        <v>2</v>
      </c>
      <c r="Y233">
        <v>224.22</v>
      </c>
      <c r="Z233">
        <v>1</v>
      </c>
      <c r="AA233">
        <v>97085</v>
      </c>
      <c r="AB233">
        <v>0</v>
      </c>
      <c r="AC233" t="s">
        <v>186</v>
      </c>
      <c r="AD233">
        <v>0</v>
      </c>
      <c r="AE233">
        <v>10</v>
      </c>
      <c r="AF233">
        <v>3</v>
      </c>
      <c r="AG233">
        <v>854009810</v>
      </c>
      <c r="AH233">
        <v>5</v>
      </c>
      <c r="AI233">
        <v>1</v>
      </c>
      <c r="AJ233">
        <v>1</v>
      </c>
      <c r="AK233">
        <v>0</v>
      </c>
      <c r="AL233" s="33" t="s">
        <v>597</v>
      </c>
      <c r="AO233" t="s">
        <v>186</v>
      </c>
      <c r="AP233">
        <v>53</v>
      </c>
      <c r="AQ233" t="s">
        <v>192</v>
      </c>
      <c r="AR233" t="s">
        <v>47</v>
      </c>
      <c r="AS233" t="s">
        <v>594</v>
      </c>
      <c r="AT233" t="s">
        <v>792</v>
      </c>
      <c r="AV233">
        <v>224.22</v>
      </c>
      <c r="AW233">
        <v>0</v>
      </c>
      <c r="AX233" t="s">
        <v>187</v>
      </c>
      <c r="AY233" t="str">
        <f>+MID(D233,4,2)</f>
        <v>11</v>
      </c>
    </row>
    <row r="234" spans="1:51" hidden="1" x14ac:dyDescent="0.2">
      <c r="A234" s="14" t="s">
        <v>180</v>
      </c>
      <c r="B234">
        <v>1520</v>
      </c>
      <c r="C234">
        <v>0</v>
      </c>
      <c r="D234" s="17" t="s">
        <v>594</v>
      </c>
      <c r="E234" t="s">
        <v>794</v>
      </c>
      <c r="F234">
        <v>100</v>
      </c>
      <c r="G234" t="s">
        <v>188</v>
      </c>
      <c r="H234" s="11">
        <v>0</v>
      </c>
      <c r="I234">
        <v>66.040000000000006</v>
      </c>
      <c r="J234" t="s">
        <v>182</v>
      </c>
      <c r="K234">
        <v>2</v>
      </c>
      <c r="L234" t="s">
        <v>191</v>
      </c>
      <c r="M234" s="11">
        <v>2041230001927</v>
      </c>
      <c r="O234" s="11" t="s">
        <v>525</v>
      </c>
      <c r="Q234" s="11" t="s">
        <v>47</v>
      </c>
      <c r="R234" t="s">
        <v>229</v>
      </c>
      <c r="S234" t="s">
        <v>230</v>
      </c>
      <c r="T234">
        <v>47825</v>
      </c>
      <c r="U234" t="s">
        <v>231</v>
      </c>
      <c r="V234">
        <v>100</v>
      </c>
      <c r="W234" t="s">
        <v>182</v>
      </c>
      <c r="X234">
        <v>2</v>
      </c>
      <c r="Y234">
        <v>-66.040000000000006</v>
      </c>
      <c r="Z234">
        <v>1</v>
      </c>
      <c r="AA234">
        <v>95634</v>
      </c>
      <c r="AB234">
        <v>0</v>
      </c>
      <c r="AC234" t="s">
        <v>189</v>
      </c>
      <c r="AD234">
        <v>0</v>
      </c>
      <c r="AE234">
        <v>1</v>
      </c>
      <c r="AF234">
        <v>1</v>
      </c>
      <c r="AG234">
        <v>854009810</v>
      </c>
      <c r="AH234">
        <v>5</v>
      </c>
      <c r="AI234">
        <v>1</v>
      </c>
      <c r="AJ234">
        <v>1</v>
      </c>
      <c r="AK234">
        <v>0</v>
      </c>
      <c r="AL234" s="33" t="s">
        <v>494</v>
      </c>
      <c r="AO234" t="s">
        <v>189</v>
      </c>
      <c r="AP234">
        <v>17</v>
      </c>
      <c r="AQ234" t="s">
        <v>192</v>
      </c>
      <c r="AR234" t="s">
        <v>47</v>
      </c>
      <c r="AS234" t="s">
        <v>594</v>
      </c>
      <c r="AT234" t="s">
        <v>794</v>
      </c>
      <c r="AV234">
        <v>0</v>
      </c>
      <c r="AW234">
        <v>66.040000000000006</v>
      </c>
      <c r="AX234" t="s">
        <v>187</v>
      </c>
    </row>
    <row r="235" spans="1:51" hidden="1" x14ac:dyDescent="0.2">
      <c r="A235" s="14" t="s">
        <v>180</v>
      </c>
      <c r="B235">
        <v>1520</v>
      </c>
      <c r="C235">
        <v>0</v>
      </c>
      <c r="D235" s="17" t="s">
        <v>594</v>
      </c>
      <c r="E235" t="s">
        <v>794</v>
      </c>
      <c r="F235">
        <v>100</v>
      </c>
      <c r="G235" t="s">
        <v>181</v>
      </c>
      <c r="H235" s="11">
        <v>66.040000000000006</v>
      </c>
      <c r="I235">
        <v>0</v>
      </c>
      <c r="J235" t="s">
        <v>182</v>
      </c>
      <c r="K235">
        <v>2</v>
      </c>
      <c r="L235" t="s">
        <v>191</v>
      </c>
      <c r="M235" s="11">
        <v>2041230001927</v>
      </c>
      <c r="O235" s="11" t="s">
        <v>525</v>
      </c>
      <c r="Q235" s="11" t="s">
        <v>47</v>
      </c>
      <c r="R235" t="s">
        <v>229</v>
      </c>
      <c r="S235" t="s">
        <v>230</v>
      </c>
      <c r="T235">
        <v>47825</v>
      </c>
      <c r="U235" t="s">
        <v>231</v>
      </c>
      <c r="V235">
        <v>100</v>
      </c>
      <c r="W235" t="s">
        <v>182</v>
      </c>
      <c r="X235">
        <v>2</v>
      </c>
      <c r="Y235">
        <v>66.040000000000006</v>
      </c>
      <c r="Z235">
        <v>1</v>
      </c>
      <c r="AA235">
        <v>97085</v>
      </c>
      <c r="AB235">
        <v>0</v>
      </c>
      <c r="AC235" t="s">
        <v>186</v>
      </c>
      <c r="AD235">
        <v>0</v>
      </c>
      <c r="AE235">
        <v>10</v>
      </c>
      <c r="AF235">
        <v>4</v>
      </c>
      <c r="AG235">
        <v>854009810</v>
      </c>
      <c r="AH235">
        <v>5</v>
      </c>
      <c r="AI235">
        <v>1</v>
      </c>
      <c r="AJ235">
        <v>1</v>
      </c>
      <c r="AK235">
        <v>0</v>
      </c>
      <c r="AL235" s="33" t="s">
        <v>597</v>
      </c>
      <c r="AO235" t="s">
        <v>186</v>
      </c>
      <c r="AP235">
        <v>53</v>
      </c>
      <c r="AQ235" t="s">
        <v>192</v>
      </c>
      <c r="AR235" t="s">
        <v>47</v>
      </c>
      <c r="AS235" t="s">
        <v>594</v>
      </c>
      <c r="AT235" t="s">
        <v>794</v>
      </c>
      <c r="AV235">
        <v>66.040000000000006</v>
      </c>
      <c r="AW235">
        <v>0</v>
      </c>
      <c r="AX235" t="s">
        <v>187</v>
      </c>
      <c r="AY235" t="str">
        <f>+MID(D235,4,2)</f>
        <v>11</v>
      </c>
    </row>
    <row r="236" spans="1:51" hidden="1" x14ac:dyDescent="0.2">
      <c r="A236" s="14" t="s">
        <v>180</v>
      </c>
      <c r="B236">
        <v>1520</v>
      </c>
      <c r="C236">
        <v>0</v>
      </c>
      <c r="D236" s="17" t="s">
        <v>594</v>
      </c>
      <c r="E236" t="s">
        <v>795</v>
      </c>
      <c r="F236">
        <v>100</v>
      </c>
      <c r="G236" t="s">
        <v>188</v>
      </c>
      <c r="H236" s="11">
        <v>0</v>
      </c>
      <c r="I236">
        <v>104.14</v>
      </c>
      <c r="J236" t="s">
        <v>182</v>
      </c>
      <c r="K236">
        <v>2</v>
      </c>
      <c r="L236" t="s">
        <v>191</v>
      </c>
      <c r="M236" s="11">
        <v>2041230001954</v>
      </c>
      <c r="O236" s="11" t="s">
        <v>494</v>
      </c>
      <c r="Q236" s="11" t="s">
        <v>47</v>
      </c>
      <c r="R236" t="s">
        <v>229</v>
      </c>
      <c r="S236" t="s">
        <v>230</v>
      </c>
      <c r="T236">
        <v>47825</v>
      </c>
      <c r="U236" t="s">
        <v>231</v>
      </c>
      <c r="V236">
        <v>100</v>
      </c>
      <c r="W236" t="s">
        <v>182</v>
      </c>
      <c r="X236">
        <v>2</v>
      </c>
      <c r="Y236">
        <v>-104.14</v>
      </c>
      <c r="Z236">
        <v>1</v>
      </c>
      <c r="AA236">
        <v>95814</v>
      </c>
      <c r="AB236">
        <v>0</v>
      </c>
      <c r="AC236" t="s">
        <v>189</v>
      </c>
      <c r="AD236">
        <v>0</v>
      </c>
      <c r="AE236">
        <v>1</v>
      </c>
      <c r="AF236">
        <v>1</v>
      </c>
      <c r="AG236">
        <v>854009810</v>
      </c>
      <c r="AH236">
        <v>5</v>
      </c>
      <c r="AI236">
        <v>1</v>
      </c>
      <c r="AJ236">
        <v>1</v>
      </c>
      <c r="AK236">
        <v>0</v>
      </c>
      <c r="AL236" s="33" t="s">
        <v>554</v>
      </c>
      <c r="AO236" t="s">
        <v>189</v>
      </c>
      <c r="AP236">
        <v>17</v>
      </c>
      <c r="AQ236" t="s">
        <v>192</v>
      </c>
      <c r="AR236" t="s">
        <v>47</v>
      </c>
      <c r="AS236" t="s">
        <v>594</v>
      </c>
      <c r="AT236" t="s">
        <v>795</v>
      </c>
      <c r="AV236">
        <v>0</v>
      </c>
      <c r="AW236">
        <v>104.14</v>
      </c>
      <c r="AX236" t="s">
        <v>187</v>
      </c>
    </row>
    <row r="237" spans="1:51" hidden="1" x14ac:dyDescent="0.2">
      <c r="A237" s="14" t="s">
        <v>180</v>
      </c>
      <c r="B237">
        <v>1520</v>
      </c>
      <c r="C237">
        <v>0</v>
      </c>
      <c r="D237" s="17" t="s">
        <v>594</v>
      </c>
      <c r="E237" t="s">
        <v>795</v>
      </c>
      <c r="F237">
        <v>100</v>
      </c>
      <c r="G237" t="s">
        <v>181</v>
      </c>
      <c r="H237" s="11">
        <v>104.14</v>
      </c>
      <c r="I237">
        <v>0</v>
      </c>
      <c r="J237" t="s">
        <v>182</v>
      </c>
      <c r="K237">
        <v>2</v>
      </c>
      <c r="L237" t="s">
        <v>191</v>
      </c>
      <c r="M237" s="11">
        <v>2041230001954</v>
      </c>
      <c r="O237" s="11" t="s">
        <v>494</v>
      </c>
      <c r="Q237" s="11" t="s">
        <v>47</v>
      </c>
      <c r="R237" t="s">
        <v>229</v>
      </c>
      <c r="S237" t="s">
        <v>230</v>
      </c>
      <c r="T237">
        <v>47825</v>
      </c>
      <c r="U237" t="s">
        <v>231</v>
      </c>
      <c r="V237">
        <v>100</v>
      </c>
      <c r="W237" t="s">
        <v>182</v>
      </c>
      <c r="X237">
        <v>2</v>
      </c>
      <c r="Y237">
        <v>104.14</v>
      </c>
      <c r="Z237">
        <v>1</v>
      </c>
      <c r="AA237">
        <v>97085</v>
      </c>
      <c r="AB237">
        <v>0</v>
      </c>
      <c r="AC237" t="s">
        <v>186</v>
      </c>
      <c r="AD237">
        <v>0</v>
      </c>
      <c r="AE237">
        <v>10</v>
      </c>
      <c r="AF237">
        <v>5</v>
      </c>
      <c r="AG237">
        <v>854009810</v>
      </c>
      <c r="AH237">
        <v>5</v>
      </c>
      <c r="AI237">
        <v>1</v>
      </c>
      <c r="AJ237">
        <v>1</v>
      </c>
      <c r="AK237">
        <v>0</v>
      </c>
      <c r="AL237" s="33" t="s">
        <v>597</v>
      </c>
      <c r="AO237" t="s">
        <v>186</v>
      </c>
      <c r="AP237">
        <v>53</v>
      </c>
      <c r="AQ237" t="s">
        <v>192</v>
      </c>
      <c r="AR237" t="s">
        <v>47</v>
      </c>
      <c r="AS237" t="s">
        <v>594</v>
      </c>
      <c r="AT237" t="s">
        <v>795</v>
      </c>
      <c r="AV237">
        <v>104.14</v>
      </c>
      <c r="AW237">
        <v>0</v>
      </c>
      <c r="AX237" t="s">
        <v>187</v>
      </c>
      <c r="AY237" t="str">
        <f>+MID(D237,4,2)</f>
        <v>11</v>
      </c>
    </row>
    <row r="238" spans="1:51" hidden="1" x14ac:dyDescent="0.2">
      <c r="A238" s="14" t="s">
        <v>180</v>
      </c>
      <c r="B238">
        <v>1538</v>
      </c>
      <c r="C238">
        <v>0</v>
      </c>
      <c r="D238" s="17" t="s">
        <v>568</v>
      </c>
      <c r="E238" t="s">
        <v>796</v>
      </c>
      <c r="F238">
        <v>100</v>
      </c>
      <c r="G238" t="s">
        <v>188</v>
      </c>
      <c r="H238" s="11">
        <v>0</v>
      </c>
      <c r="I238">
        <v>6922.05</v>
      </c>
      <c r="J238" t="s">
        <v>182</v>
      </c>
      <c r="K238">
        <v>2</v>
      </c>
      <c r="L238" t="s">
        <v>191</v>
      </c>
      <c r="M238" s="11">
        <v>2023014800560</v>
      </c>
      <c r="O238" s="11" t="s">
        <v>494</v>
      </c>
      <c r="Q238" s="11" t="s">
        <v>42</v>
      </c>
      <c r="R238" t="s">
        <v>232</v>
      </c>
      <c r="S238" t="s">
        <v>211</v>
      </c>
      <c r="T238">
        <v>20123</v>
      </c>
      <c r="U238" t="s">
        <v>195</v>
      </c>
      <c r="V238">
        <v>100</v>
      </c>
      <c r="W238" t="s">
        <v>182</v>
      </c>
      <c r="X238">
        <v>2</v>
      </c>
      <c r="Y238">
        <v>-6922.05</v>
      </c>
      <c r="Z238">
        <v>1</v>
      </c>
      <c r="AA238">
        <v>95851</v>
      </c>
      <c r="AB238">
        <v>0</v>
      </c>
      <c r="AC238" t="s">
        <v>189</v>
      </c>
      <c r="AD238">
        <v>0</v>
      </c>
      <c r="AE238">
        <v>1</v>
      </c>
      <c r="AF238">
        <v>1</v>
      </c>
      <c r="AG238">
        <v>200805364</v>
      </c>
      <c r="AH238">
        <v>5</v>
      </c>
      <c r="AI238">
        <v>1</v>
      </c>
      <c r="AJ238">
        <v>1</v>
      </c>
      <c r="AK238">
        <v>0</v>
      </c>
      <c r="AL238" s="33" t="s">
        <v>566</v>
      </c>
      <c r="AO238" t="s">
        <v>189</v>
      </c>
      <c r="AP238">
        <v>17</v>
      </c>
      <c r="AQ238" t="s">
        <v>192</v>
      </c>
      <c r="AR238" t="s">
        <v>42</v>
      </c>
      <c r="AS238" t="s">
        <v>568</v>
      </c>
      <c r="AT238" t="s">
        <v>796</v>
      </c>
      <c r="AV238">
        <v>0</v>
      </c>
      <c r="AW238">
        <v>6922.05</v>
      </c>
      <c r="AX238" t="s">
        <v>187</v>
      </c>
    </row>
    <row r="239" spans="1:51" hidden="1" x14ac:dyDescent="0.2">
      <c r="A239" s="14" t="s">
        <v>180</v>
      </c>
      <c r="B239">
        <v>1538</v>
      </c>
      <c r="C239">
        <v>0</v>
      </c>
      <c r="D239" s="17" t="s">
        <v>568</v>
      </c>
      <c r="E239" t="s">
        <v>796</v>
      </c>
      <c r="F239">
        <v>100</v>
      </c>
      <c r="G239" t="s">
        <v>181</v>
      </c>
      <c r="H239" s="11">
        <v>6922.05</v>
      </c>
      <c r="I239">
        <v>0</v>
      </c>
      <c r="J239" t="s">
        <v>182</v>
      </c>
      <c r="K239">
        <v>2</v>
      </c>
      <c r="L239" t="s">
        <v>191</v>
      </c>
      <c r="M239" s="11">
        <v>2023014800560</v>
      </c>
      <c r="O239" s="11" t="s">
        <v>494</v>
      </c>
      <c r="Q239" s="11" t="s">
        <v>42</v>
      </c>
      <c r="R239" t="s">
        <v>232</v>
      </c>
      <c r="S239" t="s">
        <v>211</v>
      </c>
      <c r="T239">
        <v>20123</v>
      </c>
      <c r="U239" t="s">
        <v>195</v>
      </c>
      <c r="V239">
        <v>100</v>
      </c>
      <c r="W239" t="s">
        <v>182</v>
      </c>
      <c r="X239">
        <v>2</v>
      </c>
      <c r="Y239">
        <v>6922.05</v>
      </c>
      <c r="Z239">
        <v>1</v>
      </c>
      <c r="AA239">
        <v>96526</v>
      </c>
      <c r="AB239">
        <v>0</v>
      </c>
      <c r="AC239" t="s">
        <v>186</v>
      </c>
      <c r="AD239">
        <v>0</v>
      </c>
      <c r="AE239">
        <v>11</v>
      </c>
      <c r="AF239">
        <v>1</v>
      </c>
      <c r="AG239">
        <v>200805364</v>
      </c>
      <c r="AH239">
        <v>5</v>
      </c>
      <c r="AI239">
        <v>1</v>
      </c>
      <c r="AJ239">
        <v>1</v>
      </c>
      <c r="AK239">
        <v>0</v>
      </c>
      <c r="AL239" s="33" t="s">
        <v>604</v>
      </c>
      <c r="AO239" t="s">
        <v>186</v>
      </c>
      <c r="AP239">
        <v>53</v>
      </c>
      <c r="AQ239" t="s">
        <v>192</v>
      </c>
      <c r="AR239" t="s">
        <v>42</v>
      </c>
      <c r="AS239" t="s">
        <v>568</v>
      </c>
      <c r="AT239" t="s">
        <v>796</v>
      </c>
      <c r="AV239">
        <v>6922.05</v>
      </c>
      <c r="AW239">
        <v>0</v>
      </c>
      <c r="AX239" t="s">
        <v>187</v>
      </c>
      <c r="AY239" t="str">
        <f>+MID(D239,4,2)</f>
        <v>10</v>
      </c>
    </row>
    <row r="240" spans="1:51" hidden="1" x14ac:dyDescent="0.2">
      <c r="A240" s="14" t="s">
        <v>180</v>
      </c>
      <c r="B240">
        <v>1538</v>
      </c>
      <c r="C240">
        <v>0</v>
      </c>
      <c r="D240" s="17" t="s">
        <v>594</v>
      </c>
      <c r="E240" t="s">
        <v>797</v>
      </c>
      <c r="F240">
        <v>100</v>
      </c>
      <c r="G240" t="s">
        <v>188</v>
      </c>
      <c r="H240" s="11">
        <v>0</v>
      </c>
      <c r="I240">
        <v>3055.56</v>
      </c>
      <c r="J240" t="s">
        <v>182</v>
      </c>
      <c r="K240">
        <v>2</v>
      </c>
      <c r="L240" t="s">
        <v>191</v>
      </c>
      <c r="M240" s="11">
        <v>2023014800639</v>
      </c>
      <c r="O240" s="11" t="s">
        <v>568</v>
      </c>
      <c r="Q240" s="11" t="s">
        <v>42</v>
      </c>
      <c r="R240" t="s">
        <v>232</v>
      </c>
      <c r="S240" t="s">
        <v>211</v>
      </c>
      <c r="T240">
        <v>20123</v>
      </c>
      <c r="U240" t="s">
        <v>195</v>
      </c>
      <c r="V240">
        <v>100</v>
      </c>
      <c r="W240" t="s">
        <v>182</v>
      </c>
      <c r="X240">
        <v>2</v>
      </c>
      <c r="Y240">
        <v>-3055.56</v>
      </c>
      <c r="Z240">
        <v>1</v>
      </c>
      <c r="AA240">
        <v>96542</v>
      </c>
      <c r="AB240">
        <v>0</v>
      </c>
      <c r="AC240" t="s">
        <v>189</v>
      </c>
      <c r="AD240">
        <v>0</v>
      </c>
      <c r="AE240">
        <v>1</v>
      </c>
      <c r="AF240">
        <v>1</v>
      </c>
      <c r="AG240">
        <v>200805364</v>
      </c>
      <c r="AH240">
        <v>5</v>
      </c>
      <c r="AI240">
        <v>1</v>
      </c>
      <c r="AJ240">
        <v>1</v>
      </c>
      <c r="AK240">
        <v>0</v>
      </c>
      <c r="AL240" s="33" t="s">
        <v>632</v>
      </c>
      <c r="AO240" t="s">
        <v>189</v>
      </c>
      <c r="AP240">
        <v>17</v>
      </c>
      <c r="AQ240" t="s">
        <v>192</v>
      </c>
      <c r="AR240" t="s">
        <v>42</v>
      </c>
      <c r="AS240" t="s">
        <v>594</v>
      </c>
      <c r="AT240" t="s">
        <v>797</v>
      </c>
      <c r="AV240">
        <v>0</v>
      </c>
      <c r="AW240">
        <v>3055.56</v>
      </c>
      <c r="AX240" t="s">
        <v>187</v>
      </c>
    </row>
    <row r="241" spans="1:51" hidden="1" x14ac:dyDescent="0.2">
      <c r="A241" s="14" t="s">
        <v>180</v>
      </c>
      <c r="B241">
        <v>1538</v>
      </c>
      <c r="C241">
        <v>0</v>
      </c>
      <c r="D241" s="17" t="s">
        <v>594</v>
      </c>
      <c r="E241" t="s">
        <v>797</v>
      </c>
      <c r="F241">
        <v>100</v>
      </c>
      <c r="G241" t="s">
        <v>181</v>
      </c>
      <c r="H241" s="11">
        <v>3055.56</v>
      </c>
      <c r="I241">
        <v>0</v>
      </c>
      <c r="J241" t="s">
        <v>182</v>
      </c>
      <c r="K241">
        <v>2</v>
      </c>
      <c r="L241" t="s">
        <v>191</v>
      </c>
      <c r="M241" s="11">
        <v>2023014800639</v>
      </c>
      <c r="O241" s="11" t="s">
        <v>568</v>
      </c>
      <c r="Q241" s="11" t="s">
        <v>42</v>
      </c>
      <c r="R241" t="s">
        <v>232</v>
      </c>
      <c r="S241" t="s">
        <v>211</v>
      </c>
      <c r="T241">
        <v>20123</v>
      </c>
      <c r="U241" t="s">
        <v>195</v>
      </c>
      <c r="V241">
        <v>100</v>
      </c>
      <c r="W241" t="s">
        <v>182</v>
      </c>
      <c r="X241">
        <v>2</v>
      </c>
      <c r="Y241">
        <v>3055.56</v>
      </c>
      <c r="Z241">
        <v>1</v>
      </c>
      <c r="AA241">
        <v>97085</v>
      </c>
      <c r="AB241">
        <v>0</v>
      </c>
      <c r="AC241" t="s">
        <v>186</v>
      </c>
      <c r="AD241">
        <v>0</v>
      </c>
      <c r="AE241">
        <v>11</v>
      </c>
      <c r="AF241">
        <v>1</v>
      </c>
      <c r="AG241">
        <v>200805364</v>
      </c>
      <c r="AH241">
        <v>5</v>
      </c>
      <c r="AI241">
        <v>1</v>
      </c>
      <c r="AJ241">
        <v>1</v>
      </c>
      <c r="AK241">
        <v>0</v>
      </c>
      <c r="AL241" s="33" t="s">
        <v>597</v>
      </c>
      <c r="AO241" t="s">
        <v>186</v>
      </c>
      <c r="AP241">
        <v>53</v>
      </c>
      <c r="AQ241" t="s">
        <v>192</v>
      </c>
      <c r="AR241" t="s">
        <v>42</v>
      </c>
      <c r="AS241" t="s">
        <v>594</v>
      </c>
      <c r="AT241" t="s">
        <v>797</v>
      </c>
      <c r="AV241">
        <v>3055.56</v>
      </c>
      <c r="AW241">
        <v>0</v>
      </c>
      <c r="AX241" t="s">
        <v>187</v>
      </c>
      <c r="AY241" t="str">
        <f>+MID(D241,4,2)</f>
        <v>11</v>
      </c>
    </row>
    <row r="242" spans="1:51" hidden="1" x14ac:dyDescent="0.2">
      <c r="A242" s="14" t="s">
        <v>180</v>
      </c>
      <c r="B242">
        <v>1538</v>
      </c>
      <c r="C242">
        <v>0</v>
      </c>
      <c r="D242" s="17" t="s">
        <v>598</v>
      </c>
      <c r="E242" t="s">
        <v>798</v>
      </c>
      <c r="F242">
        <v>100</v>
      </c>
      <c r="G242" t="s">
        <v>188</v>
      </c>
      <c r="H242" s="11">
        <v>0</v>
      </c>
      <c r="I242">
        <v>2824.03</v>
      </c>
      <c r="J242" t="s">
        <v>182</v>
      </c>
      <c r="K242">
        <v>2</v>
      </c>
      <c r="L242" t="s">
        <v>191</v>
      </c>
      <c r="M242" s="11">
        <v>2023014800682</v>
      </c>
      <c r="O242" s="11" t="s">
        <v>594</v>
      </c>
      <c r="Q242" s="11" t="s">
        <v>42</v>
      </c>
      <c r="R242" t="s">
        <v>232</v>
      </c>
      <c r="S242" t="s">
        <v>211</v>
      </c>
      <c r="T242">
        <v>20123</v>
      </c>
      <c r="U242" t="s">
        <v>195</v>
      </c>
      <c r="V242">
        <v>100</v>
      </c>
      <c r="W242" t="s">
        <v>182</v>
      </c>
      <c r="X242">
        <v>2</v>
      </c>
      <c r="Y242">
        <v>-2824.03</v>
      </c>
      <c r="Z242">
        <v>1</v>
      </c>
      <c r="AA242">
        <v>97182</v>
      </c>
      <c r="AB242">
        <v>0</v>
      </c>
      <c r="AC242" t="s">
        <v>189</v>
      </c>
      <c r="AD242">
        <v>0</v>
      </c>
      <c r="AE242">
        <v>1</v>
      </c>
      <c r="AF242">
        <v>1</v>
      </c>
      <c r="AG242">
        <v>200805364</v>
      </c>
      <c r="AH242">
        <v>5</v>
      </c>
      <c r="AI242">
        <v>1</v>
      </c>
      <c r="AJ242">
        <v>1</v>
      </c>
      <c r="AK242">
        <v>0</v>
      </c>
      <c r="AL242" s="33" t="s">
        <v>732</v>
      </c>
      <c r="AO242" t="s">
        <v>189</v>
      </c>
      <c r="AP242">
        <v>17</v>
      </c>
      <c r="AQ242" t="s">
        <v>192</v>
      </c>
      <c r="AR242" t="s">
        <v>42</v>
      </c>
      <c r="AS242" t="s">
        <v>598</v>
      </c>
      <c r="AT242" t="s">
        <v>798</v>
      </c>
      <c r="AV242">
        <v>0</v>
      </c>
      <c r="AW242">
        <v>2824.03</v>
      </c>
      <c r="AX242" t="s">
        <v>187</v>
      </c>
    </row>
    <row r="243" spans="1:51" x14ac:dyDescent="0.2">
      <c r="A243" s="14" t="s">
        <v>180</v>
      </c>
      <c r="B243">
        <v>1538</v>
      </c>
      <c r="C243">
        <v>0</v>
      </c>
      <c r="D243" s="17" t="s">
        <v>598</v>
      </c>
      <c r="E243" t="s">
        <v>798</v>
      </c>
      <c r="F243">
        <v>100</v>
      </c>
      <c r="G243" t="s">
        <v>181</v>
      </c>
      <c r="H243" s="11">
        <v>2824.03</v>
      </c>
      <c r="I243">
        <v>0</v>
      </c>
      <c r="J243" t="s">
        <v>182</v>
      </c>
      <c r="K243">
        <v>2</v>
      </c>
      <c r="L243" t="s">
        <v>191</v>
      </c>
      <c r="M243" s="11">
        <v>2023014800682</v>
      </c>
      <c r="O243" s="11" t="s">
        <v>594</v>
      </c>
      <c r="Q243" s="11" t="s">
        <v>42</v>
      </c>
      <c r="R243" t="s">
        <v>232</v>
      </c>
      <c r="S243" t="s">
        <v>211</v>
      </c>
      <c r="T243">
        <v>20123</v>
      </c>
      <c r="U243" t="s">
        <v>195</v>
      </c>
      <c r="V243">
        <v>100</v>
      </c>
      <c r="W243" t="s">
        <v>182</v>
      </c>
      <c r="X243">
        <v>2</v>
      </c>
      <c r="Y243">
        <v>2824.03</v>
      </c>
      <c r="Z243">
        <v>1</v>
      </c>
      <c r="AA243">
        <v>97537</v>
      </c>
      <c r="AB243">
        <v>0</v>
      </c>
      <c r="AC243" t="s">
        <v>186</v>
      </c>
      <c r="AD243">
        <v>0</v>
      </c>
      <c r="AE243">
        <v>10</v>
      </c>
      <c r="AF243">
        <v>1</v>
      </c>
      <c r="AG243">
        <v>200805364</v>
      </c>
      <c r="AH243">
        <v>5</v>
      </c>
      <c r="AI243">
        <v>1</v>
      </c>
      <c r="AJ243">
        <v>1</v>
      </c>
      <c r="AK243">
        <v>0</v>
      </c>
      <c r="AL243" s="33" t="s">
        <v>602</v>
      </c>
      <c r="AO243" t="s">
        <v>186</v>
      </c>
      <c r="AP243">
        <v>53</v>
      </c>
      <c r="AQ243" t="s">
        <v>192</v>
      </c>
      <c r="AR243" t="s">
        <v>42</v>
      </c>
      <c r="AS243" t="s">
        <v>598</v>
      </c>
      <c r="AT243" t="s">
        <v>798</v>
      </c>
      <c r="AV243">
        <v>2824.03</v>
      </c>
      <c r="AW243">
        <v>0</v>
      </c>
      <c r="AX243" t="s">
        <v>187</v>
      </c>
      <c r="AY243" t="str">
        <f>+MID(D243,4,2)</f>
        <v>12</v>
      </c>
    </row>
    <row r="244" spans="1:51" hidden="1" x14ac:dyDescent="0.2">
      <c r="A244" s="14" t="s">
        <v>180</v>
      </c>
      <c r="B244">
        <v>1580</v>
      </c>
      <c r="C244">
        <v>0</v>
      </c>
      <c r="D244" s="17" t="s">
        <v>568</v>
      </c>
      <c r="E244" t="s">
        <v>799</v>
      </c>
      <c r="F244">
        <v>100</v>
      </c>
      <c r="G244" t="s">
        <v>188</v>
      </c>
      <c r="H244" s="11">
        <v>0</v>
      </c>
      <c r="I244">
        <v>1365</v>
      </c>
      <c r="J244" t="s">
        <v>182</v>
      </c>
      <c r="K244">
        <v>2</v>
      </c>
      <c r="L244" t="s">
        <v>191</v>
      </c>
      <c r="M244" s="11">
        <v>387</v>
      </c>
      <c r="O244" s="11" t="s">
        <v>494</v>
      </c>
      <c r="Q244" s="11" t="s">
        <v>21</v>
      </c>
      <c r="R244" t="s">
        <v>233</v>
      </c>
      <c r="S244" t="s">
        <v>234</v>
      </c>
      <c r="T244">
        <v>33037</v>
      </c>
      <c r="U244" t="s">
        <v>212</v>
      </c>
      <c r="V244">
        <v>100</v>
      </c>
      <c r="W244" t="s">
        <v>182</v>
      </c>
      <c r="X244">
        <v>2</v>
      </c>
      <c r="Y244">
        <v>-1365</v>
      </c>
      <c r="Z244">
        <v>1</v>
      </c>
      <c r="AA244">
        <v>95724</v>
      </c>
      <c r="AB244">
        <v>0</v>
      </c>
      <c r="AC244" t="s">
        <v>189</v>
      </c>
      <c r="AD244">
        <v>0</v>
      </c>
      <c r="AE244">
        <v>2</v>
      </c>
      <c r="AF244">
        <v>1</v>
      </c>
      <c r="AG244">
        <v>200864071</v>
      </c>
      <c r="AH244">
        <v>5</v>
      </c>
      <c r="AI244">
        <v>1</v>
      </c>
      <c r="AJ244">
        <v>1</v>
      </c>
      <c r="AK244">
        <v>0</v>
      </c>
      <c r="AL244" s="33" t="s">
        <v>447</v>
      </c>
      <c r="AO244" t="s">
        <v>189</v>
      </c>
      <c r="AP244">
        <v>17</v>
      </c>
      <c r="AQ244" t="s">
        <v>192</v>
      </c>
      <c r="AR244" t="s">
        <v>21</v>
      </c>
      <c r="AS244" t="s">
        <v>568</v>
      </c>
      <c r="AT244" t="s">
        <v>799</v>
      </c>
      <c r="AV244">
        <v>0</v>
      </c>
      <c r="AW244">
        <v>1365</v>
      </c>
      <c r="AX244" t="s">
        <v>187</v>
      </c>
    </row>
    <row r="245" spans="1:51" hidden="1" x14ac:dyDescent="0.2">
      <c r="A245" s="14" t="s">
        <v>180</v>
      </c>
      <c r="B245">
        <v>1580</v>
      </c>
      <c r="C245">
        <v>0</v>
      </c>
      <c r="D245" s="17" t="s">
        <v>568</v>
      </c>
      <c r="E245" t="s">
        <v>799</v>
      </c>
      <c r="F245">
        <v>100</v>
      </c>
      <c r="G245" t="s">
        <v>181</v>
      </c>
      <c r="H245" s="11">
        <v>1365</v>
      </c>
      <c r="I245">
        <v>0</v>
      </c>
      <c r="J245" t="s">
        <v>182</v>
      </c>
      <c r="K245">
        <v>2</v>
      </c>
      <c r="L245" t="s">
        <v>191</v>
      </c>
      <c r="M245" s="11">
        <v>387</v>
      </c>
      <c r="O245" s="11" t="s">
        <v>494</v>
      </c>
      <c r="Q245" s="11" t="s">
        <v>21</v>
      </c>
      <c r="R245" t="s">
        <v>233</v>
      </c>
      <c r="S245" t="s">
        <v>234</v>
      </c>
      <c r="T245">
        <v>33037</v>
      </c>
      <c r="U245" t="s">
        <v>212</v>
      </c>
      <c r="V245">
        <v>100</v>
      </c>
      <c r="W245" t="s">
        <v>182</v>
      </c>
      <c r="X245">
        <v>2</v>
      </c>
      <c r="Y245">
        <v>1365</v>
      </c>
      <c r="Z245">
        <v>1</v>
      </c>
      <c r="AA245">
        <v>96526</v>
      </c>
      <c r="AB245">
        <v>0</v>
      </c>
      <c r="AC245" t="s">
        <v>186</v>
      </c>
      <c r="AD245">
        <v>0</v>
      </c>
      <c r="AE245">
        <v>12</v>
      </c>
      <c r="AF245">
        <v>1</v>
      </c>
      <c r="AG245">
        <v>200864071</v>
      </c>
      <c r="AH245">
        <v>5</v>
      </c>
      <c r="AI245">
        <v>1</v>
      </c>
      <c r="AJ245">
        <v>1</v>
      </c>
      <c r="AK245">
        <v>0</v>
      </c>
      <c r="AL245" s="33" t="s">
        <v>604</v>
      </c>
      <c r="AO245" t="s">
        <v>186</v>
      </c>
      <c r="AP245">
        <v>53</v>
      </c>
      <c r="AQ245" t="s">
        <v>192</v>
      </c>
      <c r="AR245" t="s">
        <v>21</v>
      </c>
      <c r="AS245" t="s">
        <v>568</v>
      </c>
      <c r="AT245" t="s">
        <v>799</v>
      </c>
      <c r="AV245">
        <v>1365</v>
      </c>
      <c r="AW245">
        <v>0</v>
      </c>
      <c r="AX245" t="s">
        <v>187</v>
      </c>
      <c r="AY245" t="str">
        <f>+MID(D245,4,2)</f>
        <v>10</v>
      </c>
    </row>
    <row r="246" spans="1:51" hidden="1" x14ac:dyDescent="0.2">
      <c r="A246" s="14" t="s">
        <v>180</v>
      </c>
      <c r="B246">
        <v>1580</v>
      </c>
      <c r="C246">
        <v>0</v>
      </c>
      <c r="D246" s="17" t="s">
        <v>568</v>
      </c>
      <c r="E246" t="s">
        <v>800</v>
      </c>
      <c r="F246">
        <v>100</v>
      </c>
      <c r="G246" t="s">
        <v>188</v>
      </c>
      <c r="H246" s="11">
        <v>0</v>
      </c>
      <c r="I246">
        <v>12600</v>
      </c>
      <c r="J246" t="s">
        <v>182</v>
      </c>
      <c r="K246">
        <v>2</v>
      </c>
      <c r="L246" t="s">
        <v>191</v>
      </c>
      <c r="M246" s="11">
        <v>406</v>
      </c>
      <c r="O246" s="11" t="s">
        <v>494</v>
      </c>
      <c r="Q246" s="11" t="s">
        <v>21</v>
      </c>
      <c r="R246" t="s">
        <v>233</v>
      </c>
      <c r="S246" t="s">
        <v>234</v>
      </c>
      <c r="T246">
        <v>33037</v>
      </c>
      <c r="U246" t="s">
        <v>212</v>
      </c>
      <c r="V246">
        <v>100</v>
      </c>
      <c r="W246" t="s">
        <v>182</v>
      </c>
      <c r="X246">
        <v>2</v>
      </c>
      <c r="Y246">
        <v>-12600</v>
      </c>
      <c r="Z246">
        <v>1</v>
      </c>
      <c r="AA246">
        <v>95645</v>
      </c>
      <c r="AB246">
        <v>0</v>
      </c>
      <c r="AC246" t="s">
        <v>189</v>
      </c>
      <c r="AD246">
        <v>0</v>
      </c>
      <c r="AE246">
        <v>2</v>
      </c>
      <c r="AF246">
        <v>1</v>
      </c>
      <c r="AG246">
        <v>200864071</v>
      </c>
      <c r="AH246">
        <v>5</v>
      </c>
      <c r="AI246">
        <v>1</v>
      </c>
      <c r="AJ246">
        <v>1</v>
      </c>
      <c r="AK246">
        <v>0</v>
      </c>
      <c r="AL246" s="33" t="s">
        <v>447</v>
      </c>
      <c r="AO246" t="s">
        <v>189</v>
      </c>
      <c r="AP246">
        <v>17</v>
      </c>
      <c r="AQ246" t="s">
        <v>192</v>
      </c>
      <c r="AR246" t="s">
        <v>21</v>
      </c>
      <c r="AS246" t="s">
        <v>568</v>
      </c>
      <c r="AT246" t="s">
        <v>800</v>
      </c>
      <c r="AV246">
        <v>0</v>
      </c>
      <c r="AW246">
        <v>12600</v>
      </c>
      <c r="AX246" t="s">
        <v>187</v>
      </c>
    </row>
    <row r="247" spans="1:51" hidden="1" x14ac:dyDescent="0.2">
      <c r="A247" s="14" t="s">
        <v>180</v>
      </c>
      <c r="B247">
        <v>1580</v>
      </c>
      <c r="C247">
        <v>0</v>
      </c>
      <c r="D247" s="17" t="s">
        <v>568</v>
      </c>
      <c r="E247" t="s">
        <v>800</v>
      </c>
      <c r="F247">
        <v>100</v>
      </c>
      <c r="G247" t="s">
        <v>181</v>
      </c>
      <c r="H247" s="11">
        <v>12600</v>
      </c>
      <c r="I247">
        <v>0</v>
      </c>
      <c r="J247" t="s">
        <v>182</v>
      </c>
      <c r="K247">
        <v>2</v>
      </c>
      <c r="L247" t="s">
        <v>191</v>
      </c>
      <c r="M247" s="11">
        <v>406</v>
      </c>
      <c r="O247" s="11" t="s">
        <v>494</v>
      </c>
      <c r="Q247" s="11" t="s">
        <v>21</v>
      </c>
      <c r="R247" t="s">
        <v>233</v>
      </c>
      <c r="S247" t="s">
        <v>234</v>
      </c>
      <c r="T247">
        <v>33037</v>
      </c>
      <c r="U247" t="s">
        <v>212</v>
      </c>
      <c r="V247">
        <v>100</v>
      </c>
      <c r="W247" t="s">
        <v>182</v>
      </c>
      <c r="X247">
        <v>2</v>
      </c>
      <c r="Y247">
        <v>12600</v>
      </c>
      <c r="Z247">
        <v>1</v>
      </c>
      <c r="AA247">
        <v>96526</v>
      </c>
      <c r="AB247">
        <v>0</v>
      </c>
      <c r="AC247" t="s">
        <v>186</v>
      </c>
      <c r="AD247">
        <v>0</v>
      </c>
      <c r="AE247">
        <v>12</v>
      </c>
      <c r="AF247">
        <v>2</v>
      </c>
      <c r="AG247">
        <v>200864071</v>
      </c>
      <c r="AH247">
        <v>5</v>
      </c>
      <c r="AI247">
        <v>1</v>
      </c>
      <c r="AJ247">
        <v>1</v>
      </c>
      <c r="AK247">
        <v>0</v>
      </c>
      <c r="AL247" s="33" t="s">
        <v>604</v>
      </c>
      <c r="AO247" t="s">
        <v>186</v>
      </c>
      <c r="AP247">
        <v>53</v>
      </c>
      <c r="AQ247" t="s">
        <v>192</v>
      </c>
      <c r="AR247" t="s">
        <v>21</v>
      </c>
      <c r="AS247" t="s">
        <v>568</v>
      </c>
      <c r="AT247" t="s">
        <v>800</v>
      </c>
      <c r="AV247">
        <v>12600</v>
      </c>
      <c r="AW247">
        <v>0</v>
      </c>
      <c r="AX247" t="s">
        <v>187</v>
      </c>
      <c r="AY247" t="str">
        <f>+MID(D247,4,2)</f>
        <v>10</v>
      </c>
    </row>
    <row r="248" spans="1:51" hidden="1" x14ac:dyDescent="0.2">
      <c r="A248" s="14" t="s">
        <v>180</v>
      </c>
      <c r="B248">
        <v>1580</v>
      </c>
      <c r="C248">
        <v>0</v>
      </c>
      <c r="D248" s="17" t="s">
        <v>594</v>
      </c>
      <c r="E248" t="s">
        <v>801</v>
      </c>
      <c r="F248">
        <v>100</v>
      </c>
      <c r="G248" t="s">
        <v>188</v>
      </c>
      <c r="H248" s="11">
        <v>0</v>
      </c>
      <c r="I248">
        <v>1365</v>
      </c>
      <c r="J248" t="s">
        <v>182</v>
      </c>
      <c r="K248">
        <v>2</v>
      </c>
      <c r="L248" t="s">
        <v>191</v>
      </c>
      <c r="M248" s="11">
        <v>438</v>
      </c>
      <c r="O248" s="11" t="s">
        <v>568</v>
      </c>
      <c r="Q248" s="11" t="s">
        <v>21</v>
      </c>
      <c r="R248" t="s">
        <v>233</v>
      </c>
      <c r="S248" t="s">
        <v>234</v>
      </c>
      <c r="T248">
        <v>33037</v>
      </c>
      <c r="U248" t="s">
        <v>212</v>
      </c>
      <c r="V248">
        <v>100</v>
      </c>
      <c r="W248" t="s">
        <v>182</v>
      </c>
      <c r="X248">
        <v>2</v>
      </c>
      <c r="Y248">
        <v>-1365</v>
      </c>
      <c r="Z248">
        <v>1</v>
      </c>
      <c r="AA248">
        <v>96462</v>
      </c>
      <c r="AB248">
        <v>0</v>
      </c>
      <c r="AC248" t="s">
        <v>189</v>
      </c>
      <c r="AD248">
        <v>0</v>
      </c>
      <c r="AE248">
        <v>2</v>
      </c>
      <c r="AF248">
        <v>1</v>
      </c>
      <c r="AG248">
        <v>200864071</v>
      </c>
      <c r="AH248">
        <v>5</v>
      </c>
      <c r="AI248">
        <v>1</v>
      </c>
      <c r="AJ248">
        <v>1</v>
      </c>
      <c r="AK248">
        <v>0</v>
      </c>
      <c r="AL248" s="33" t="s">
        <v>568</v>
      </c>
      <c r="AO248" t="s">
        <v>189</v>
      </c>
      <c r="AP248">
        <v>17</v>
      </c>
      <c r="AQ248" t="s">
        <v>192</v>
      </c>
      <c r="AR248" t="s">
        <v>21</v>
      </c>
      <c r="AS248" t="s">
        <v>594</v>
      </c>
      <c r="AT248" t="s">
        <v>801</v>
      </c>
      <c r="AV248">
        <v>0</v>
      </c>
      <c r="AW248">
        <v>1365</v>
      </c>
      <c r="AX248" t="s">
        <v>187</v>
      </c>
    </row>
    <row r="249" spans="1:51" hidden="1" x14ac:dyDescent="0.2">
      <c r="A249" s="14" t="s">
        <v>180</v>
      </c>
      <c r="B249">
        <v>1580</v>
      </c>
      <c r="C249">
        <v>0</v>
      </c>
      <c r="D249" s="17" t="s">
        <v>594</v>
      </c>
      <c r="E249" t="s">
        <v>801</v>
      </c>
      <c r="F249">
        <v>100</v>
      </c>
      <c r="G249" t="s">
        <v>181</v>
      </c>
      <c r="H249" s="11">
        <v>1365</v>
      </c>
      <c r="I249">
        <v>0</v>
      </c>
      <c r="J249" t="s">
        <v>182</v>
      </c>
      <c r="K249">
        <v>2</v>
      </c>
      <c r="L249" t="s">
        <v>191</v>
      </c>
      <c r="M249" s="11">
        <v>438</v>
      </c>
      <c r="O249" s="11" t="s">
        <v>568</v>
      </c>
      <c r="Q249" s="11" t="s">
        <v>21</v>
      </c>
      <c r="R249" t="s">
        <v>233</v>
      </c>
      <c r="S249" t="s">
        <v>234</v>
      </c>
      <c r="T249">
        <v>33037</v>
      </c>
      <c r="U249" t="s">
        <v>212</v>
      </c>
      <c r="V249">
        <v>100</v>
      </c>
      <c r="W249" t="s">
        <v>182</v>
      </c>
      <c r="X249">
        <v>2</v>
      </c>
      <c r="Y249">
        <v>1365</v>
      </c>
      <c r="Z249">
        <v>1</v>
      </c>
      <c r="AA249">
        <v>97085</v>
      </c>
      <c r="AB249">
        <v>0</v>
      </c>
      <c r="AC249" t="s">
        <v>186</v>
      </c>
      <c r="AD249">
        <v>0</v>
      </c>
      <c r="AE249">
        <v>12</v>
      </c>
      <c r="AF249">
        <v>1</v>
      </c>
      <c r="AG249">
        <v>200864071</v>
      </c>
      <c r="AH249">
        <v>5</v>
      </c>
      <c r="AI249">
        <v>1</v>
      </c>
      <c r="AJ249">
        <v>1</v>
      </c>
      <c r="AK249">
        <v>0</v>
      </c>
      <c r="AL249" s="33" t="s">
        <v>597</v>
      </c>
      <c r="AO249" t="s">
        <v>186</v>
      </c>
      <c r="AP249">
        <v>53</v>
      </c>
      <c r="AQ249" t="s">
        <v>192</v>
      </c>
      <c r="AR249" t="s">
        <v>21</v>
      </c>
      <c r="AS249" t="s">
        <v>594</v>
      </c>
      <c r="AT249" t="s">
        <v>801</v>
      </c>
      <c r="AV249">
        <v>1365</v>
      </c>
      <c r="AW249">
        <v>0</v>
      </c>
      <c r="AX249" t="s">
        <v>187</v>
      </c>
      <c r="AY249" t="str">
        <f>+MID(D249,4,2)</f>
        <v>11</v>
      </c>
    </row>
    <row r="250" spans="1:51" hidden="1" x14ac:dyDescent="0.2">
      <c r="A250" s="14" t="s">
        <v>180</v>
      </c>
      <c r="B250">
        <v>1580</v>
      </c>
      <c r="C250">
        <v>0</v>
      </c>
      <c r="D250" s="17" t="s">
        <v>594</v>
      </c>
      <c r="E250" t="s">
        <v>802</v>
      </c>
      <c r="F250">
        <v>100</v>
      </c>
      <c r="G250" t="s">
        <v>188</v>
      </c>
      <c r="H250" s="11">
        <v>0</v>
      </c>
      <c r="I250">
        <v>7245</v>
      </c>
      <c r="J250" t="s">
        <v>182</v>
      </c>
      <c r="K250">
        <v>2</v>
      </c>
      <c r="L250" t="s">
        <v>191</v>
      </c>
      <c r="M250" s="11">
        <v>441</v>
      </c>
      <c r="O250" s="11" t="s">
        <v>568</v>
      </c>
      <c r="Q250" s="11" t="s">
        <v>21</v>
      </c>
      <c r="R250" t="s">
        <v>233</v>
      </c>
      <c r="S250" t="s">
        <v>234</v>
      </c>
      <c r="T250">
        <v>33037</v>
      </c>
      <c r="U250" t="s">
        <v>212</v>
      </c>
      <c r="V250">
        <v>100</v>
      </c>
      <c r="W250" t="s">
        <v>182</v>
      </c>
      <c r="X250">
        <v>2</v>
      </c>
      <c r="Y250">
        <v>-7245</v>
      </c>
      <c r="Z250">
        <v>1</v>
      </c>
      <c r="AA250">
        <v>96463</v>
      </c>
      <c r="AB250">
        <v>0</v>
      </c>
      <c r="AC250" t="s">
        <v>189</v>
      </c>
      <c r="AD250">
        <v>0</v>
      </c>
      <c r="AE250">
        <v>2</v>
      </c>
      <c r="AF250">
        <v>1</v>
      </c>
      <c r="AG250">
        <v>200864071</v>
      </c>
      <c r="AH250">
        <v>5</v>
      </c>
      <c r="AI250">
        <v>1</v>
      </c>
      <c r="AJ250">
        <v>1</v>
      </c>
      <c r="AK250">
        <v>0</v>
      </c>
      <c r="AL250" s="33" t="s">
        <v>568</v>
      </c>
      <c r="AO250" t="s">
        <v>189</v>
      </c>
      <c r="AP250">
        <v>17</v>
      </c>
      <c r="AQ250" t="s">
        <v>192</v>
      </c>
      <c r="AR250" t="s">
        <v>21</v>
      </c>
      <c r="AS250" t="s">
        <v>594</v>
      </c>
      <c r="AT250" t="s">
        <v>802</v>
      </c>
      <c r="AV250">
        <v>0</v>
      </c>
      <c r="AW250">
        <v>7245</v>
      </c>
      <c r="AX250" t="s">
        <v>187</v>
      </c>
    </row>
    <row r="251" spans="1:51" hidden="1" x14ac:dyDescent="0.2">
      <c r="A251" s="14" t="s">
        <v>180</v>
      </c>
      <c r="B251">
        <v>1580</v>
      </c>
      <c r="C251">
        <v>0</v>
      </c>
      <c r="D251" s="17" t="s">
        <v>594</v>
      </c>
      <c r="E251" t="s">
        <v>802</v>
      </c>
      <c r="F251">
        <v>100</v>
      </c>
      <c r="G251" t="s">
        <v>181</v>
      </c>
      <c r="H251" s="11">
        <v>7245</v>
      </c>
      <c r="I251">
        <v>0</v>
      </c>
      <c r="J251" t="s">
        <v>182</v>
      </c>
      <c r="K251">
        <v>2</v>
      </c>
      <c r="L251" t="s">
        <v>191</v>
      </c>
      <c r="M251" s="11">
        <v>441</v>
      </c>
      <c r="O251" s="11" t="s">
        <v>568</v>
      </c>
      <c r="Q251" s="11" t="s">
        <v>21</v>
      </c>
      <c r="R251" t="s">
        <v>233</v>
      </c>
      <c r="S251" t="s">
        <v>234</v>
      </c>
      <c r="T251">
        <v>33037</v>
      </c>
      <c r="U251" t="s">
        <v>212</v>
      </c>
      <c r="V251">
        <v>100</v>
      </c>
      <c r="W251" t="s">
        <v>182</v>
      </c>
      <c r="X251">
        <v>2</v>
      </c>
      <c r="Y251">
        <v>7245</v>
      </c>
      <c r="Z251">
        <v>1</v>
      </c>
      <c r="AA251">
        <v>97085</v>
      </c>
      <c r="AB251">
        <v>0</v>
      </c>
      <c r="AC251" t="s">
        <v>186</v>
      </c>
      <c r="AD251">
        <v>0</v>
      </c>
      <c r="AE251">
        <v>12</v>
      </c>
      <c r="AF251">
        <v>2</v>
      </c>
      <c r="AG251">
        <v>200864071</v>
      </c>
      <c r="AH251">
        <v>5</v>
      </c>
      <c r="AI251">
        <v>1</v>
      </c>
      <c r="AJ251">
        <v>1</v>
      </c>
      <c r="AK251">
        <v>0</v>
      </c>
      <c r="AL251" s="33" t="s">
        <v>597</v>
      </c>
      <c r="AO251" t="s">
        <v>186</v>
      </c>
      <c r="AP251">
        <v>53</v>
      </c>
      <c r="AQ251" t="s">
        <v>192</v>
      </c>
      <c r="AR251" t="s">
        <v>21</v>
      </c>
      <c r="AS251" t="s">
        <v>594</v>
      </c>
      <c r="AT251" t="s">
        <v>802</v>
      </c>
      <c r="AV251">
        <v>7245</v>
      </c>
      <c r="AW251">
        <v>0</v>
      </c>
      <c r="AX251" t="s">
        <v>187</v>
      </c>
      <c r="AY251" t="str">
        <f>+MID(D251,4,2)</f>
        <v>11</v>
      </c>
    </row>
    <row r="252" spans="1:51" hidden="1" x14ac:dyDescent="0.2">
      <c r="A252" s="14" t="s">
        <v>180</v>
      </c>
      <c r="B252">
        <v>1580</v>
      </c>
      <c r="C252">
        <v>0</v>
      </c>
      <c r="D252" s="17" t="s">
        <v>598</v>
      </c>
      <c r="E252" t="s">
        <v>803</v>
      </c>
      <c r="F252">
        <v>100</v>
      </c>
      <c r="G252" t="s">
        <v>188</v>
      </c>
      <c r="H252" s="11">
        <v>0</v>
      </c>
      <c r="I252">
        <v>1365</v>
      </c>
      <c r="J252" t="s">
        <v>182</v>
      </c>
      <c r="K252">
        <v>2</v>
      </c>
      <c r="L252" t="s">
        <v>191</v>
      </c>
      <c r="M252" s="11">
        <v>490</v>
      </c>
      <c r="O252" s="11" t="s">
        <v>594</v>
      </c>
      <c r="Q252" s="11" t="s">
        <v>21</v>
      </c>
      <c r="R252" t="s">
        <v>233</v>
      </c>
      <c r="S252" t="s">
        <v>234</v>
      </c>
      <c r="T252">
        <v>33037</v>
      </c>
      <c r="U252" t="s">
        <v>212</v>
      </c>
      <c r="V252">
        <v>100</v>
      </c>
      <c r="W252" t="s">
        <v>182</v>
      </c>
      <c r="X252">
        <v>2</v>
      </c>
      <c r="Y252">
        <v>-1365</v>
      </c>
      <c r="Z252">
        <v>1</v>
      </c>
      <c r="AA252">
        <v>97082</v>
      </c>
      <c r="AB252">
        <v>0</v>
      </c>
      <c r="AC252" t="s">
        <v>189</v>
      </c>
      <c r="AD252">
        <v>0</v>
      </c>
      <c r="AE252">
        <v>2</v>
      </c>
      <c r="AF252">
        <v>1</v>
      </c>
      <c r="AG252">
        <v>200864071</v>
      </c>
      <c r="AH252">
        <v>5</v>
      </c>
      <c r="AI252">
        <v>1</v>
      </c>
      <c r="AJ252">
        <v>1</v>
      </c>
      <c r="AK252">
        <v>0</v>
      </c>
      <c r="AL252" s="33" t="s">
        <v>594</v>
      </c>
      <c r="AO252" t="s">
        <v>189</v>
      </c>
      <c r="AP252">
        <v>17</v>
      </c>
      <c r="AQ252" t="s">
        <v>192</v>
      </c>
      <c r="AR252" t="s">
        <v>21</v>
      </c>
      <c r="AS252" t="s">
        <v>598</v>
      </c>
      <c r="AT252" t="s">
        <v>803</v>
      </c>
      <c r="AV252">
        <v>0</v>
      </c>
      <c r="AW252">
        <v>1365</v>
      </c>
      <c r="AX252" t="s">
        <v>187</v>
      </c>
    </row>
    <row r="253" spans="1:51" x14ac:dyDescent="0.2">
      <c r="A253" s="14" t="s">
        <v>180</v>
      </c>
      <c r="B253">
        <v>1580</v>
      </c>
      <c r="C253">
        <v>0</v>
      </c>
      <c r="D253" s="17" t="s">
        <v>598</v>
      </c>
      <c r="E253" t="s">
        <v>803</v>
      </c>
      <c r="F253">
        <v>100</v>
      </c>
      <c r="G253" t="s">
        <v>181</v>
      </c>
      <c r="H253" s="11">
        <v>1365</v>
      </c>
      <c r="I253">
        <v>0</v>
      </c>
      <c r="J253" t="s">
        <v>182</v>
      </c>
      <c r="K253">
        <v>2</v>
      </c>
      <c r="L253" t="s">
        <v>191</v>
      </c>
      <c r="M253" s="11">
        <v>490</v>
      </c>
      <c r="O253" s="11" t="s">
        <v>594</v>
      </c>
      <c r="Q253" s="11" t="s">
        <v>21</v>
      </c>
      <c r="R253" t="s">
        <v>233</v>
      </c>
      <c r="S253" t="s">
        <v>234</v>
      </c>
      <c r="T253">
        <v>33037</v>
      </c>
      <c r="U253" t="s">
        <v>212</v>
      </c>
      <c r="V253">
        <v>100</v>
      </c>
      <c r="W253" t="s">
        <v>182</v>
      </c>
      <c r="X253">
        <v>2</v>
      </c>
      <c r="Y253">
        <v>1365</v>
      </c>
      <c r="Z253">
        <v>1</v>
      </c>
      <c r="AA253">
        <v>97537</v>
      </c>
      <c r="AB253">
        <v>0</v>
      </c>
      <c r="AC253" t="s">
        <v>186</v>
      </c>
      <c r="AD253">
        <v>0</v>
      </c>
      <c r="AE253">
        <v>11</v>
      </c>
      <c r="AF253">
        <v>1</v>
      </c>
      <c r="AG253">
        <v>200864071</v>
      </c>
      <c r="AH253">
        <v>5</v>
      </c>
      <c r="AI253">
        <v>1</v>
      </c>
      <c r="AJ253">
        <v>1</v>
      </c>
      <c r="AK253">
        <v>0</v>
      </c>
      <c r="AL253" s="33" t="s">
        <v>602</v>
      </c>
      <c r="AO253" t="s">
        <v>186</v>
      </c>
      <c r="AP253">
        <v>53</v>
      </c>
      <c r="AQ253" t="s">
        <v>192</v>
      </c>
      <c r="AR253" t="s">
        <v>21</v>
      </c>
      <c r="AS253" t="s">
        <v>598</v>
      </c>
      <c r="AT253" t="s">
        <v>803</v>
      </c>
      <c r="AV253">
        <v>1365</v>
      </c>
      <c r="AW253">
        <v>0</v>
      </c>
      <c r="AX253" t="s">
        <v>187</v>
      </c>
      <c r="AY253" t="str">
        <f>+MID(D253,4,2)</f>
        <v>12</v>
      </c>
    </row>
    <row r="254" spans="1:51" hidden="1" x14ac:dyDescent="0.2">
      <c r="A254" s="14" t="s">
        <v>180</v>
      </c>
      <c r="B254">
        <v>1584</v>
      </c>
      <c r="C254">
        <v>0</v>
      </c>
      <c r="D254" s="17" t="s">
        <v>568</v>
      </c>
      <c r="E254" t="s">
        <v>804</v>
      </c>
      <c r="F254">
        <v>100</v>
      </c>
      <c r="G254" t="s">
        <v>188</v>
      </c>
      <c r="H254" s="11">
        <v>0</v>
      </c>
      <c r="I254">
        <v>102.31</v>
      </c>
      <c r="J254" t="s">
        <v>182</v>
      </c>
      <c r="K254">
        <v>2</v>
      </c>
      <c r="L254" t="s">
        <v>183</v>
      </c>
      <c r="M254" s="11">
        <v>2062970</v>
      </c>
      <c r="O254" s="11" t="s">
        <v>690</v>
      </c>
      <c r="Q254" s="11" t="s">
        <v>62</v>
      </c>
      <c r="R254" t="s">
        <v>235</v>
      </c>
      <c r="S254" t="s">
        <v>197</v>
      </c>
      <c r="T254">
        <v>197</v>
      </c>
      <c r="U254" t="s">
        <v>198</v>
      </c>
      <c r="V254">
        <v>100</v>
      </c>
      <c r="W254" t="s">
        <v>182</v>
      </c>
      <c r="X254">
        <v>2</v>
      </c>
      <c r="Y254">
        <v>-102.31</v>
      </c>
      <c r="Z254">
        <v>1</v>
      </c>
      <c r="AA254">
        <v>96300</v>
      </c>
      <c r="AB254">
        <v>0</v>
      </c>
      <c r="AC254" t="s">
        <v>189</v>
      </c>
      <c r="AD254">
        <v>0</v>
      </c>
      <c r="AE254">
        <v>1</v>
      </c>
      <c r="AF254">
        <v>1</v>
      </c>
      <c r="AI254">
        <v>1</v>
      </c>
      <c r="AJ254">
        <v>1</v>
      </c>
      <c r="AK254">
        <v>0</v>
      </c>
      <c r="AL254" s="33" t="s">
        <v>601</v>
      </c>
      <c r="AO254" t="s">
        <v>189</v>
      </c>
      <c r="AP254">
        <v>17</v>
      </c>
      <c r="AQ254" t="s">
        <v>183</v>
      </c>
      <c r="AR254" t="s">
        <v>62</v>
      </c>
      <c r="AS254" t="s">
        <v>568</v>
      </c>
      <c r="AT254" t="s">
        <v>804</v>
      </c>
      <c r="AV254">
        <v>0</v>
      </c>
      <c r="AW254">
        <v>102.31</v>
      </c>
      <c r="AX254" t="s">
        <v>187</v>
      </c>
    </row>
    <row r="255" spans="1:51" hidden="1" x14ac:dyDescent="0.2">
      <c r="A255" s="14" t="s">
        <v>180</v>
      </c>
      <c r="B255">
        <v>1584</v>
      </c>
      <c r="C255">
        <v>0</v>
      </c>
      <c r="D255" s="17" t="s">
        <v>598</v>
      </c>
      <c r="E255" t="s">
        <v>805</v>
      </c>
      <c r="F255">
        <v>100</v>
      </c>
      <c r="G255" t="s">
        <v>188</v>
      </c>
      <c r="H255" s="11">
        <v>0</v>
      </c>
      <c r="I255">
        <v>51.92</v>
      </c>
      <c r="J255" t="s">
        <v>182</v>
      </c>
      <c r="K255">
        <v>2</v>
      </c>
      <c r="L255" t="s">
        <v>183</v>
      </c>
      <c r="M255" s="11">
        <v>2252468</v>
      </c>
      <c r="O255" s="11" t="s">
        <v>639</v>
      </c>
      <c r="Q255" s="11" t="s">
        <v>62</v>
      </c>
      <c r="R255" t="s">
        <v>235</v>
      </c>
      <c r="S255" t="s">
        <v>197</v>
      </c>
      <c r="T255">
        <v>197</v>
      </c>
      <c r="U255" t="s">
        <v>198</v>
      </c>
      <c r="V255">
        <v>100</v>
      </c>
      <c r="W255" t="s">
        <v>182</v>
      </c>
      <c r="X255">
        <v>2</v>
      </c>
      <c r="Y255">
        <v>-51.92</v>
      </c>
      <c r="Z255">
        <v>1</v>
      </c>
      <c r="AA255">
        <v>97363</v>
      </c>
      <c r="AB255">
        <v>0</v>
      </c>
      <c r="AC255" t="s">
        <v>189</v>
      </c>
      <c r="AD255">
        <v>0</v>
      </c>
      <c r="AE255">
        <v>1</v>
      </c>
      <c r="AF255">
        <v>1</v>
      </c>
      <c r="AI255">
        <v>1</v>
      </c>
      <c r="AJ255">
        <v>1</v>
      </c>
      <c r="AK255">
        <v>0</v>
      </c>
      <c r="AL255" s="33" t="s">
        <v>806</v>
      </c>
      <c r="AO255" t="s">
        <v>189</v>
      </c>
      <c r="AP255">
        <v>17</v>
      </c>
      <c r="AQ255" t="s">
        <v>183</v>
      </c>
      <c r="AR255" t="s">
        <v>62</v>
      </c>
      <c r="AS255" t="s">
        <v>598</v>
      </c>
      <c r="AT255" t="s">
        <v>805</v>
      </c>
      <c r="AV255">
        <v>0</v>
      </c>
      <c r="AW255">
        <v>51.92</v>
      </c>
      <c r="AX255" t="s">
        <v>187</v>
      </c>
    </row>
    <row r="256" spans="1:51" hidden="1" x14ac:dyDescent="0.2">
      <c r="A256" s="14" t="s">
        <v>180</v>
      </c>
      <c r="B256">
        <v>1640</v>
      </c>
      <c r="C256">
        <v>0</v>
      </c>
      <c r="D256" s="17" t="s">
        <v>568</v>
      </c>
      <c r="E256" t="s">
        <v>807</v>
      </c>
      <c r="F256">
        <v>100</v>
      </c>
      <c r="G256" t="s">
        <v>188</v>
      </c>
      <c r="H256" s="11">
        <v>0</v>
      </c>
      <c r="I256">
        <v>342.3</v>
      </c>
      <c r="J256" t="s">
        <v>182</v>
      </c>
      <c r="K256">
        <v>2</v>
      </c>
      <c r="L256" t="s">
        <v>191</v>
      </c>
      <c r="M256" s="11">
        <v>2245</v>
      </c>
      <c r="O256" s="11" t="s">
        <v>563</v>
      </c>
      <c r="Q256" s="11" t="s">
        <v>90</v>
      </c>
      <c r="R256" t="s">
        <v>808</v>
      </c>
      <c r="S256" t="s">
        <v>809</v>
      </c>
      <c r="T256">
        <v>34070</v>
      </c>
      <c r="U256" t="s">
        <v>185</v>
      </c>
      <c r="V256">
        <v>100</v>
      </c>
      <c r="W256" t="s">
        <v>182</v>
      </c>
      <c r="X256">
        <v>2</v>
      </c>
      <c r="Y256">
        <v>-342.3</v>
      </c>
      <c r="Z256">
        <v>1</v>
      </c>
      <c r="AA256">
        <v>95559</v>
      </c>
      <c r="AB256">
        <v>0</v>
      </c>
      <c r="AC256" t="s">
        <v>189</v>
      </c>
      <c r="AD256">
        <v>0</v>
      </c>
      <c r="AE256">
        <v>1</v>
      </c>
      <c r="AF256">
        <v>1</v>
      </c>
      <c r="AG256">
        <v>760112400</v>
      </c>
      <c r="AH256">
        <v>5</v>
      </c>
      <c r="AI256">
        <v>1</v>
      </c>
      <c r="AJ256">
        <v>1</v>
      </c>
      <c r="AK256">
        <v>0</v>
      </c>
      <c r="AL256" s="33" t="s">
        <v>494</v>
      </c>
      <c r="AO256" t="s">
        <v>189</v>
      </c>
      <c r="AP256">
        <v>17</v>
      </c>
      <c r="AQ256" t="s">
        <v>192</v>
      </c>
      <c r="AR256" t="s">
        <v>90</v>
      </c>
      <c r="AS256" t="s">
        <v>568</v>
      </c>
      <c r="AT256" t="s">
        <v>807</v>
      </c>
      <c r="AV256">
        <v>0</v>
      </c>
      <c r="AW256">
        <v>342.3</v>
      </c>
      <c r="AX256" t="s">
        <v>187</v>
      </c>
    </row>
    <row r="257" spans="1:51" hidden="1" x14ac:dyDescent="0.2">
      <c r="A257" s="14" t="s">
        <v>180</v>
      </c>
      <c r="B257">
        <v>1640</v>
      </c>
      <c r="C257">
        <v>0</v>
      </c>
      <c r="D257" s="17" t="s">
        <v>568</v>
      </c>
      <c r="E257" t="s">
        <v>807</v>
      </c>
      <c r="F257">
        <v>100</v>
      </c>
      <c r="G257" t="s">
        <v>181</v>
      </c>
      <c r="H257" s="11">
        <v>342.3</v>
      </c>
      <c r="I257">
        <v>0</v>
      </c>
      <c r="J257" t="s">
        <v>182</v>
      </c>
      <c r="K257">
        <v>2</v>
      </c>
      <c r="L257" t="s">
        <v>191</v>
      </c>
      <c r="M257" s="11">
        <v>2245</v>
      </c>
      <c r="O257" s="11" t="s">
        <v>563</v>
      </c>
      <c r="Q257" s="11" t="s">
        <v>90</v>
      </c>
      <c r="R257" t="s">
        <v>808</v>
      </c>
      <c r="S257" t="s">
        <v>809</v>
      </c>
      <c r="T257">
        <v>34070</v>
      </c>
      <c r="U257" t="s">
        <v>185</v>
      </c>
      <c r="V257">
        <v>100</v>
      </c>
      <c r="W257" t="s">
        <v>182</v>
      </c>
      <c r="X257">
        <v>2</v>
      </c>
      <c r="Y257">
        <v>342.3</v>
      </c>
      <c r="Z257">
        <v>1</v>
      </c>
      <c r="AA257">
        <v>96526</v>
      </c>
      <c r="AB257">
        <v>0</v>
      </c>
      <c r="AC257" t="s">
        <v>186</v>
      </c>
      <c r="AD257">
        <v>0</v>
      </c>
      <c r="AE257">
        <v>13</v>
      </c>
      <c r="AF257">
        <v>1</v>
      </c>
      <c r="AG257">
        <v>760112400</v>
      </c>
      <c r="AH257">
        <v>5</v>
      </c>
      <c r="AI257">
        <v>1</v>
      </c>
      <c r="AJ257">
        <v>1</v>
      </c>
      <c r="AK257">
        <v>0</v>
      </c>
      <c r="AL257" s="33" t="s">
        <v>604</v>
      </c>
      <c r="AO257" t="s">
        <v>186</v>
      </c>
      <c r="AP257">
        <v>53</v>
      </c>
      <c r="AQ257" t="s">
        <v>192</v>
      </c>
      <c r="AR257" t="s">
        <v>90</v>
      </c>
      <c r="AS257" t="s">
        <v>568</v>
      </c>
      <c r="AT257" t="s">
        <v>807</v>
      </c>
      <c r="AV257">
        <v>342.3</v>
      </c>
      <c r="AW257">
        <v>0</v>
      </c>
      <c r="AX257" t="s">
        <v>187</v>
      </c>
      <c r="AY257" t="str">
        <f>+MID(D257,4,2)</f>
        <v>10</v>
      </c>
    </row>
    <row r="258" spans="1:51" hidden="1" x14ac:dyDescent="0.2">
      <c r="A258" s="14" t="s">
        <v>180</v>
      </c>
      <c r="B258">
        <v>1640</v>
      </c>
      <c r="C258">
        <v>0</v>
      </c>
      <c r="D258" s="17" t="s">
        <v>598</v>
      </c>
      <c r="E258" t="s">
        <v>810</v>
      </c>
      <c r="F258">
        <v>100</v>
      </c>
      <c r="G258" t="s">
        <v>188</v>
      </c>
      <c r="H258" s="11">
        <v>0</v>
      </c>
      <c r="I258">
        <v>377.3</v>
      </c>
      <c r="J258" t="s">
        <v>182</v>
      </c>
      <c r="K258">
        <v>2</v>
      </c>
      <c r="L258" t="s">
        <v>191</v>
      </c>
      <c r="M258" s="11">
        <v>2977</v>
      </c>
      <c r="O258" s="11" t="s">
        <v>594</v>
      </c>
      <c r="Q258" s="11" t="s">
        <v>90</v>
      </c>
      <c r="R258" t="s">
        <v>808</v>
      </c>
      <c r="S258" t="s">
        <v>809</v>
      </c>
      <c r="T258">
        <v>34070</v>
      </c>
      <c r="U258" t="s">
        <v>185</v>
      </c>
      <c r="V258">
        <v>100</v>
      </c>
      <c r="W258" t="s">
        <v>182</v>
      </c>
      <c r="X258">
        <v>2</v>
      </c>
      <c r="Y258">
        <v>-377.3</v>
      </c>
      <c r="Z258">
        <v>1</v>
      </c>
      <c r="AA258">
        <v>97091</v>
      </c>
      <c r="AB258">
        <v>0</v>
      </c>
      <c r="AC258" t="s">
        <v>189</v>
      </c>
      <c r="AD258">
        <v>0</v>
      </c>
      <c r="AE258">
        <v>1</v>
      </c>
      <c r="AF258">
        <v>1</v>
      </c>
      <c r="AG258">
        <v>760112400</v>
      </c>
      <c r="AH258">
        <v>5</v>
      </c>
      <c r="AI258">
        <v>1</v>
      </c>
      <c r="AJ258">
        <v>1</v>
      </c>
      <c r="AK258">
        <v>0</v>
      </c>
      <c r="AL258" s="33" t="s">
        <v>597</v>
      </c>
      <c r="AO258" t="s">
        <v>189</v>
      </c>
      <c r="AP258">
        <v>17</v>
      </c>
      <c r="AQ258" t="s">
        <v>192</v>
      </c>
      <c r="AR258" t="s">
        <v>90</v>
      </c>
      <c r="AS258" t="s">
        <v>598</v>
      </c>
      <c r="AT258" t="s">
        <v>810</v>
      </c>
      <c r="AV258">
        <v>0</v>
      </c>
      <c r="AW258">
        <v>377.3</v>
      </c>
      <c r="AX258" t="s">
        <v>187</v>
      </c>
    </row>
    <row r="259" spans="1:51" x14ac:dyDescent="0.2">
      <c r="A259" s="14" t="s">
        <v>180</v>
      </c>
      <c r="B259">
        <v>1640</v>
      </c>
      <c r="C259">
        <v>0</v>
      </c>
      <c r="D259" s="17" t="s">
        <v>598</v>
      </c>
      <c r="E259" t="s">
        <v>810</v>
      </c>
      <c r="F259">
        <v>100</v>
      </c>
      <c r="G259" t="s">
        <v>181</v>
      </c>
      <c r="H259" s="11">
        <v>377.3</v>
      </c>
      <c r="I259">
        <v>0</v>
      </c>
      <c r="J259" t="s">
        <v>182</v>
      </c>
      <c r="K259">
        <v>2</v>
      </c>
      <c r="L259" t="s">
        <v>191</v>
      </c>
      <c r="M259" s="11">
        <v>2977</v>
      </c>
      <c r="O259" s="11" t="s">
        <v>594</v>
      </c>
      <c r="Q259" s="11" t="s">
        <v>90</v>
      </c>
      <c r="R259" t="s">
        <v>808</v>
      </c>
      <c r="S259" t="s">
        <v>809</v>
      </c>
      <c r="T259">
        <v>34070</v>
      </c>
      <c r="U259" t="s">
        <v>185</v>
      </c>
      <c r="V259">
        <v>100</v>
      </c>
      <c r="W259" t="s">
        <v>182</v>
      </c>
      <c r="X259">
        <v>2</v>
      </c>
      <c r="Y259">
        <v>377.3</v>
      </c>
      <c r="Z259">
        <v>1</v>
      </c>
      <c r="AA259">
        <v>97537</v>
      </c>
      <c r="AB259">
        <v>0</v>
      </c>
      <c r="AC259" t="s">
        <v>186</v>
      </c>
      <c r="AD259">
        <v>0</v>
      </c>
      <c r="AE259">
        <v>12</v>
      </c>
      <c r="AF259">
        <v>1</v>
      </c>
      <c r="AG259">
        <v>760112400</v>
      </c>
      <c r="AH259">
        <v>5</v>
      </c>
      <c r="AI259">
        <v>1</v>
      </c>
      <c r="AJ259">
        <v>1</v>
      </c>
      <c r="AK259">
        <v>0</v>
      </c>
      <c r="AL259" s="33" t="s">
        <v>602</v>
      </c>
      <c r="AO259" t="s">
        <v>186</v>
      </c>
      <c r="AP259">
        <v>53</v>
      </c>
      <c r="AQ259" t="s">
        <v>192</v>
      </c>
      <c r="AR259" t="s">
        <v>90</v>
      </c>
      <c r="AS259" t="s">
        <v>598</v>
      </c>
      <c r="AT259" t="s">
        <v>810</v>
      </c>
      <c r="AV259">
        <v>377.3</v>
      </c>
      <c r="AW259">
        <v>0</v>
      </c>
      <c r="AX259" t="s">
        <v>187</v>
      </c>
      <c r="AY259" t="str">
        <f>+MID(D259,4,2)</f>
        <v>12</v>
      </c>
    </row>
    <row r="260" spans="1:51" hidden="1" x14ac:dyDescent="0.2">
      <c r="A260" s="14" t="s">
        <v>180</v>
      </c>
      <c r="B260">
        <v>1649</v>
      </c>
      <c r="C260">
        <v>0</v>
      </c>
      <c r="D260" s="17" t="s">
        <v>568</v>
      </c>
      <c r="E260" t="s">
        <v>811</v>
      </c>
      <c r="F260">
        <v>100</v>
      </c>
      <c r="G260" t="s">
        <v>188</v>
      </c>
      <c r="H260" s="11">
        <v>0</v>
      </c>
      <c r="I260">
        <v>29.44</v>
      </c>
      <c r="J260" t="s">
        <v>182</v>
      </c>
      <c r="K260">
        <v>2</v>
      </c>
      <c r="L260" t="s">
        <v>201</v>
      </c>
      <c r="M260" s="11">
        <v>1623400694</v>
      </c>
      <c r="O260" s="11" t="s">
        <v>494</v>
      </c>
      <c r="Q260" s="11" t="s">
        <v>66</v>
      </c>
      <c r="R260" t="s">
        <v>238</v>
      </c>
      <c r="S260" t="s">
        <v>239</v>
      </c>
      <c r="T260">
        <v>33030</v>
      </c>
      <c r="U260" t="s">
        <v>212</v>
      </c>
      <c r="V260">
        <v>100</v>
      </c>
      <c r="W260" t="s">
        <v>182</v>
      </c>
      <c r="X260">
        <v>2</v>
      </c>
      <c r="Y260">
        <v>-29.44</v>
      </c>
      <c r="Z260">
        <v>1</v>
      </c>
      <c r="AA260">
        <v>95850</v>
      </c>
      <c r="AB260">
        <v>0</v>
      </c>
      <c r="AC260" t="s">
        <v>189</v>
      </c>
      <c r="AD260">
        <v>0</v>
      </c>
      <c r="AE260">
        <v>1</v>
      </c>
      <c r="AF260">
        <v>1</v>
      </c>
      <c r="AG260">
        <v>200812304</v>
      </c>
      <c r="AH260">
        <v>5</v>
      </c>
      <c r="AI260">
        <v>1</v>
      </c>
      <c r="AJ260">
        <v>1</v>
      </c>
      <c r="AK260">
        <v>0</v>
      </c>
      <c r="AL260" s="33" t="s">
        <v>566</v>
      </c>
      <c r="AO260" t="s">
        <v>189</v>
      </c>
      <c r="AP260">
        <v>17</v>
      </c>
      <c r="AQ260" t="s">
        <v>202</v>
      </c>
      <c r="AR260" t="s">
        <v>66</v>
      </c>
      <c r="AS260" t="s">
        <v>568</v>
      </c>
      <c r="AT260" t="s">
        <v>811</v>
      </c>
      <c r="AV260">
        <v>0</v>
      </c>
      <c r="AW260">
        <v>29.44</v>
      </c>
      <c r="AX260" t="s">
        <v>187</v>
      </c>
    </row>
    <row r="261" spans="1:51" hidden="1" x14ac:dyDescent="0.2">
      <c r="A261" s="14" t="s">
        <v>180</v>
      </c>
      <c r="B261">
        <v>1649</v>
      </c>
      <c r="C261">
        <v>0</v>
      </c>
      <c r="D261" s="17" t="s">
        <v>568</v>
      </c>
      <c r="E261" t="s">
        <v>811</v>
      </c>
      <c r="F261">
        <v>100</v>
      </c>
      <c r="G261" t="s">
        <v>181</v>
      </c>
      <c r="H261" s="11">
        <v>29.44</v>
      </c>
      <c r="I261">
        <v>0</v>
      </c>
      <c r="J261" t="s">
        <v>182</v>
      </c>
      <c r="K261">
        <v>2</v>
      </c>
      <c r="L261" t="s">
        <v>201</v>
      </c>
      <c r="M261" s="11">
        <v>1623400694</v>
      </c>
      <c r="O261" s="11" t="s">
        <v>494</v>
      </c>
      <c r="Q261" s="11" t="s">
        <v>66</v>
      </c>
      <c r="R261" t="s">
        <v>238</v>
      </c>
      <c r="S261" t="s">
        <v>239</v>
      </c>
      <c r="T261">
        <v>33030</v>
      </c>
      <c r="U261" t="s">
        <v>212</v>
      </c>
      <c r="V261">
        <v>100</v>
      </c>
      <c r="W261" t="s">
        <v>182</v>
      </c>
      <c r="X261">
        <v>2</v>
      </c>
      <c r="Y261">
        <v>29.44</v>
      </c>
      <c r="Z261">
        <v>1</v>
      </c>
      <c r="AA261">
        <v>96838</v>
      </c>
      <c r="AB261">
        <v>0</v>
      </c>
      <c r="AC261" t="s">
        <v>186</v>
      </c>
      <c r="AD261">
        <v>0</v>
      </c>
      <c r="AE261">
        <v>11</v>
      </c>
      <c r="AF261">
        <v>1</v>
      </c>
      <c r="AG261">
        <v>200812304</v>
      </c>
      <c r="AH261">
        <v>5</v>
      </c>
      <c r="AI261">
        <v>1</v>
      </c>
      <c r="AJ261">
        <v>1</v>
      </c>
      <c r="AK261">
        <v>0</v>
      </c>
      <c r="AL261" s="33" t="s">
        <v>568</v>
      </c>
      <c r="AO261" t="s">
        <v>186</v>
      </c>
      <c r="AP261">
        <v>56</v>
      </c>
      <c r="AQ261" t="s">
        <v>202</v>
      </c>
      <c r="AR261" t="s">
        <v>66</v>
      </c>
      <c r="AS261" t="s">
        <v>568</v>
      </c>
      <c r="AT261" t="s">
        <v>811</v>
      </c>
      <c r="AV261">
        <v>29.44</v>
      </c>
      <c r="AW261">
        <v>0</v>
      </c>
      <c r="AX261" t="s">
        <v>187</v>
      </c>
      <c r="AY261" t="str">
        <f>+MID(D261,4,2)</f>
        <v>10</v>
      </c>
    </row>
    <row r="262" spans="1:51" hidden="1" x14ac:dyDescent="0.2">
      <c r="A262" s="14" t="s">
        <v>180</v>
      </c>
      <c r="B262">
        <v>1675</v>
      </c>
      <c r="C262">
        <v>0</v>
      </c>
      <c r="D262" s="17" t="s">
        <v>779</v>
      </c>
      <c r="E262" t="s">
        <v>812</v>
      </c>
      <c r="F262">
        <v>100</v>
      </c>
      <c r="G262" t="s">
        <v>188</v>
      </c>
      <c r="H262" s="11">
        <v>0</v>
      </c>
      <c r="I262">
        <v>7.5</v>
      </c>
      <c r="J262" t="s">
        <v>182</v>
      </c>
      <c r="K262">
        <v>2</v>
      </c>
      <c r="L262" t="s">
        <v>196</v>
      </c>
      <c r="M262" s="11">
        <v>7407858</v>
      </c>
      <c r="N262" t="s">
        <v>240</v>
      </c>
      <c r="O262" s="11" t="s">
        <v>494</v>
      </c>
      <c r="Q262" s="11" t="s">
        <v>16</v>
      </c>
      <c r="R262" t="s">
        <v>241</v>
      </c>
      <c r="S262" t="s">
        <v>197</v>
      </c>
      <c r="T262">
        <v>144</v>
      </c>
      <c r="U262" t="s">
        <v>198</v>
      </c>
      <c r="V262">
        <v>100</v>
      </c>
      <c r="W262" t="s">
        <v>182</v>
      </c>
      <c r="X262">
        <v>2</v>
      </c>
      <c r="Y262">
        <v>-7.5</v>
      </c>
      <c r="Z262">
        <v>1</v>
      </c>
      <c r="AA262">
        <v>95732</v>
      </c>
      <c r="AB262">
        <v>0</v>
      </c>
      <c r="AC262" t="s">
        <v>189</v>
      </c>
      <c r="AD262">
        <v>0</v>
      </c>
      <c r="AE262">
        <v>1</v>
      </c>
      <c r="AF262">
        <v>1</v>
      </c>
      <c r="AI262">
        <v>1</v>
      </c>
      <c r="AJ262">
        <v>1</v>
      </c>
      <c r="AK262">
        <v>0</v>
      </c>
      <c r="AL262" s="33" t="s">
        <v>560</v>
      </c>
      <c r="AO262" t="s">
        <v>189</v>
      </c>
      <c r="AP262">
        <v>17</v>
      </c>
      <c r="AQ262" t="s">
        <v>199</v>
      </c>
      <c r="AR262" t="s">
        <v>16</v>
      </c>
      <c r="AS262" t="s">
        <v>779</v>
      </c>
      <c r="AT262" t="s">
        <v>812</v>
      </c>
      <c r="AV262">
        <v>0</v>
      </c>
      <c r="AW262">
        <v>7.5</v>
      </c>
      <c r="AX262" t="s">
        <v>187</v>
      </c>
    </row>
    <row r="263" spans="1:51" hidden="1" x14ac:dyDescent="0.2">
      <c r="A263" s="14" t="s">
        <v>180</v>
      </c>
      <c r="B263">
        <v>1675</v>
      </c>
      <c r="C263">
        <v>0</v>
      </c>
      <c r="D263" s="17" t="s">
        <v>779</v>
      </c>
      <c r="E263" t="s">
        <v>812</v>
      </c>
      <c r="F263">
        <v>100</v>
      </c>
      <c r="G263" t="s">
        <v>181</v>
      </c>
      <c r="H263" s="11">
        <v>7.5</v>
      </c>
      <c r="I263">
        <v>0</v>
      </c>
      <c r="J263" t="s">
        <v>182</v>
      </c>
      <c r="K263">
        <v>2</v>
      </c>
      <c r="L263" t="s">
        <v>196</v>
      </c>
      <c r="M263" s="11">
        <v>7407858</v>
      </c>
      <c r="N263" t="s">
        <v>240</v>
      </c>
      <c r="O263" s="11" t="s">
        <v>494</v>
      </c>
      <c r="Q263" s="11" t="s">
        <v>16</v>
      </c>
      <c r="R263" t="s">
        <v>241</v>
      </c>
      <c r="S263" t="s">
        <v>197</v>
      </c>
      <c r="T263">
        <v>144</v>
      </c>
      <c r="U263" t="s">
        <v>198</v>
      </c>
      <c r="V263">
        <v>100</v>
      </c>
      <c r="W263" t="s">
        <v>182</v>
      </c>
      <c r="X263">
        <v>2</v>
      </c>
      <c r="Y263">
        <v>7.5</v>
      </c>
      <c r="Z263">
        <v>1</v>
      </c>
      <c r="AA263">
        <v>96835</v>
      </c>
      <c r="AB263">
        <v>0</v>
      </c>
      <c r="AC263" t="s">
        <v>186</v>
      </c>
      <c r="AD263">
        <v>0</v>
      </c>
      <c r="AE263">
        <v>6</v>
      </c>
      <c r="AF263">
        <v>1</v>
      </c>
      <c r="AI263">
        <v>1</v>
      </c>
      <c r="AJ263">
        <v>1</v>
      </c>
      <c r="AK263">
        <v>0</v>
      </c>
      <c r="AL263" s="33" t="s">
        <v>779</v>
      </c>
      <c r="AO263" t="s">
        <v>186</v>
      </c>
      <c r="AP263">
        <v>56</v>
      </c>
      <c r="AQ263" t="s">
        <v>199</v>
      </c>
      <c r="AR263" t="s">
        <v>16</v>
      </c>
      <c r="AS263" t="s">
        <v>779</v>
      </c>
      <c r="AT263" t="s">
        <v>812</v>
      </c>
      <c r="AV263">
        <v>7.5</v>
      </c>
      <c r="AW263">
        <v>0</v>
      </c>
      <c r="AX263" t="s">
        <v>187</v>
      </c>
      <c r="AY263" t="str">
        <f>+MID(D263,4,2)</f>
        <v>10</v>
      </c>
    </row>
    <row r="264" spans="1:51" hidden="1" x14ac:dyDescent="0.2">
      <c r="A264" s="14" t="s">
        <v>180</v>
      </c>
      <c r="B264">
        <v>1675</v>
      </c>
      <c r="C264">
        <v>0</v>
      </c>
      <c r="D264" s="17" t="s">
        <v>594</v>
      </c>
      <c r="E264" t="s">
        <v>813</v>
      </c>
      <c r="F264">
        <v>100</v>
      </c>
      <c r="G264" t="s">
        <v>188</v>
      </c>
      <c r="H264" s="11">
        <v>0</v>
      </c>
      <c r="I264">
        <v>7.5</v>
      </c>
      <c r="J264" t="s">
        <v>182</v>
      </c>
      <c r="K264">
        <v>2</v>
      </c>
      <c r="L264" t="s">
        <v>196</v>
      </c>
      <c r="M264" s="11">
        <v>7488247</v>
      </c>
      <c r="N264" t="s">
        <v>240</v>
      </c>
      <c r="O264" s="11" t="s">
        <v>568</v>
      </c>
      <c r="Q264" s="11" t="s">
        <v>16</v>
      </c>
      <c r="R264" t="s">
        <v>241</v>
      </c>
      <c r="S264" t="s">
        <v>197</v>
      </c>
      <c r="T264">
        <v>144</v>
      </c>
      <c r="U264" t="s">
        <v>198</v>
      </c>
      <c r="V264">
        <v>100</v>
      </c>
      <c r="W264" t="s">
        <v>182</v>
      </c>
      <c r="X264">
        <v>2</v>
      </c>
      <c r="Y264">
        <v>-7.5</v>
      </c>
      <c r="Z264">
        <v>1</v>
      </c>
      <c r="AA264">
        <v>96496</v>
      </c>
      <c r="AB264">
        <v>0</v>
      </c>
      <c r="AC264" t="s">
        <v>189</v>
      </c>
      <c r="AD264">
        <v>0</v>
      </c>
      <c r="AE264">
        <v>1</v>
      </c>
      <c r="AF264">
        <v>1</v>
      </c>
      <c r="AI264">
        <v>1</v>
      </c>
      <c r="AJ264">
        <v>1</v>
      </c>
      <c r="AK264">
        <v>0</v>
      </c>
      <c r="AL264" s="33" t="s">
        <v>814</v>
      </c>
      <c r="AO264" t="s">
        <v>189</v>
      </c>
      <c r="AP264">
        <v>17</v>
      </c>
      <c r="AQ264" t="s">
        <v>199</v>
      </c>
      <c r="AR264" t="s">
        <v>16</v>
      </c>
      <c r="AS264" t="s">
        <v>594</v>
      </c>
      <c r="AT264" t="s">
        <v>813</v>
      </c>
      <c r="AV264">
        <v>0</v>
      </c>
      <c r="AW264">
        <v>7.5</v>
      </c>
      <c r="AX264" t="s">
        <v>187</v>
      </c>
    </row>
    <row r="265" spans="1:51" hidden="1" x14ac:dyDescent="0.2">
      <c r="A265" s="14" t="s">
        <v>180</v>
      </c>
      <c r="B265">
        <v>1675</v>
      </c>
      <c r="C265">
        <v>0</v>
      </c>
      <c r="D265" s="17" t="s">
        <v>594</v>
      </c>
      <c r="E265" t="s">
        <v>813</v>
      </c>
      <c r="F265">
        <v>100</v>
      </c>
      <c r="G265" t="s">
        <v>181</v>
      </c>
      <c r="H265" s="11">
        <v>7.5</v>
      </c>
      <c r="I265">
        <v>0</v>
      </c>
      <c r="J265" t="s">
        <v>182</v>
      </c>
      <c r="K265">
        <v>2</v>
      </c>
      <c r="L265" t="s">
        <v>196</v>
      </c>
      <c r="M265" s="11">
        <v>7488247</v>
      </c>
      <c r="N265" t="s">
        <v>240</v>
      </c>
      <c r="O265" s="11" t="s">
        <v>568</v>
      </c>
      <c r="Q265" s="11" t="s">
        <v>16</v>
      </c>
      <c r="R265" t="s">
        <v>241</v>
      </c>
      <c r="S265" t="s">
        <v>197</v>
      </c>
      <c r="T265">
        <v>144</v>
      </c>
      <c r="U265" t="s">
        <v>198</v>
      </c>
      <c r="V265">
        <v>100</v>
      </c>
      <c r="W265" t="s">
        <v>182</v>
      </c>
      <c r="X265">
        <v>2</v>
      </c>
      <c r="Y265">
        <v>7.5</v>
      </c>
      <c r="Z265">
        <v>1</v>
      </c>
      <c r="AA265">
        <v>97127</v>
      </c>
      <c r="AB265">
        <v>0</v>
      </c>
      <c r="AC265" t="s">
        <v>186</v>
      </c>
      <c r="AD265">
        <v>0</v>
      </c>
      <c r="AE265">
        <v>6</v>
      </c>
      <c r="AF265">
        <v>1</v>
      </c>
      <c r="AI265">
        <v>1</v>
      </c>
      <c r="AJ265">
        <v>1</v>
      </c>
      <c r="AK265">
        <v>0</v>
      </c>
      <c r="AL265" s="33" t="s">
        <v>594</v>
      </c>
      <c r="AO265" t="s">
        <v>186</v>
      </c>
      <c r="AP265">
        <v>56</v>
      </c>
      <c r="AQ265" t="s">
        <v>199</v>
      </c>
      <c r="AR265" t="s">
        <v>16</v>
      </c>
      <c r="AS265" t="s">
        <v>594</v>
      </c>
      <c r="AT265" t="s">
        <v>813</v>
      </c>
      <c r="AV265">
        <v>7.5</v>
      </c>
      <c r="AW265">
        <v>0</v>
      </c>
      <c r="AX265" t="s">
        <v>187</v>
      </c>
      <c r="AY265" t="str">
        <f>+MID(D265,4,2)</f>
        <v>11</v>
      </c>
    </row>
    <row r="266" spans="1:51" hidden="1" x14ac:dyDescent="0.2">
      <c r="A266" s="14" t="s">
        <v>180</v>
      </c>
      <c r="B266">
        <v>1675</v>
      </c>
      <c r="C266">
        <v>0</v>
      </c>
      <c r="D266" s="17" t="s">
        <v>782</v>
      </c>
      <c r="E266" t="s">
        <v>815</v>
      </c>
      <c r="F266">
        <v>100</v>
      </c>
      <c r="G266" t="s">
        <v>188</v>
      </c>
      <c r="H266" s="11">
        <v>0</v>
      </c>
      <c r="I266">
        <v>7.5</v>
      </c>
      <c r="J266" t="s">
        <v>182</v>
      </c>
      <c r="K266">
        <v>2</v>
      </c>
      <c r="L266" t="s">
        <v>196</v>
      </c>
      <c r="M266" s="11">
        <v>7662580</v>
      </c>
      <c r="N266" t="s">
        <v>240</v>
      </c>
      <c r="O266" s="11" t="s">
        <v>594</v>
      </c>
      <c r="Q266" s="11" t="s">
        <v>16</v>
      </c>
      <c r="R266" t="s">
        <v>241</v>
      </c>
      <c r="S266" t="s">
        <v>197</v>
      </c>
      <c r="T266">
        <v>144</v>
      </c>
      <c r="U266" t="s">
        <v>198</v>
      </c>
      <c r="V266">
        <v>100</v>
      </c>
      <c r="W266" t="s">
        <v>182</v>
      </c>
      <c r="X266">
        <v>2</v>
      </c>
      <c r="Y266">
        <v>-7.5</v>
      </c>
      <c r="Z266">
        <v>1</v>
      </c>
      <c r="AA266">
        <v>97092</v>
      </c>
      <c r="AB266">
        <v>0</v>
      </c>
      <c r="AC266" t="s">
        <v>189</v>
      </c>
      <c r="AD266">
        <v>0</v>
      </c>
      <c r="AE266">
        <v>1</v>
      </c>
      <c r="AF266">
        <v>1</v>
      </c>
      <c r="AI266">
        <v>1</v>
      </c>
      <c r="AJ266">
        <v>1</v>
      </c>
      <c r="AK266">
        <v>0</v>
      </c>
      <c r="AL266" s="33" t="s">
        <v>597</v>
      </c>
      <c r="AO266" t="s">
        <v>189</v>
      </c>
      <c r="AP266">
        <v>17</v>
      </c>
      <c r="AQ266" t="s">
        <v>199</v>
      </c>
      <c r="AR266" t="s">
        <v>16</v>
      </c>
      <c r="AS266" t="s">
        <v>782</v>
      </c>
      <c r="AT266" t="s">
        <v>815</v>
      </c>
      <c r="AV266">
        <v>0</v>
      </c>
      <c r="AW266">
        <v>7.5</v>
      </c>
      <c r="AX266" t="s">
        <v>187</v>
      </c>
    </row>
    <row r="267" spans="1:51" hidden="1" x14ac:dyDescent="0.2">
      <c r="A267" s="14" t="s">
        <v>180</v>
      </c>
      <c r="B267">
        <v>1696</v>
      </c>
      <c r="C267">
        <v>0</v>
      </c>
      <c r="D267" s="17" t="s">
        <v>554</v>
      </c>
      <c r="E267" t="s">
        <v>816</v>
      </c>
      <c r="F267">
        <v>100</v>
      </c>
      <c r="G267" t="s">
        <v>181</v>
      </c>
      <c r="H267" s="11">
        <v>175.09</v>
      </c>
      <c r="I267">
        <v>0</v>
      </c>
      <c r="J267" t="s">
        <v>182</v>
      </c>
      <c r="K267">
        <v>2</v>
      </c>
      <c r="L267" t="s">
        <v>183</v>
      </c>
      <c r="M267" s="11">
        <v>128</v>
      </c>
      <c r="O267" s="11" t="s">
        <v>554</v>
      </c>
      <c r="Q267" s="11" t="s">
        <v>63</v>
      </c>
      <c r="R267" t="s">
        <v>817</v>
      </c>
      <c r="S267" t="s">
        <v>184</v>
      </c>
      <c r="T267">
        <v>34170</v>
      </c>
      <c r="U267" t="s">
        <v>185</v>
      </c>
      <c r="V267">
        <v>100</v>
      </c>
      <c r="W267" t="s">
        <v>182</v>
      </c>
      <c r="X267">
        <v>2</v>
      </c>
      <c r="Y267">
        <v>175.09</v>
      </c>
      <c r="Z267">
        <v>1</v>
      </c>
      <c r="AA267">
        <v>96336</v>
      </c>
      <c r="AB267">
        <v>0</v>
      </c>
      <c r="AC267" t="s">
        <v>186</v>
      </c>
      <c r="AD267">
        <v>0</v>
      </c>
      <c r="AE267">
        <v>8</v>
      </c>
      <c r="AF267">
        <v>1</v>
      </c>
      <c r="AG267">
        <v>548412400</v>
      </c>
      <c r="AH267">
        <v>5</v>
      </c>
      <c r="AI267">
        <v>1</v>
      </c>
      <c r="AJ267">
        <v>1</v>
      </c>
      <c r="AK267">
        <v>0</v>
      </c>
      <c r="AL267" s="33" t="s">
        <v>554</v>
      </c>
      <c r="AO267" t="s">
        <v>186</v>
      </c>
      <c r="AP267">
        <v>50</v>
      </c>
      <c r="AQ267" t="s">
        <v>183</v>
      </c>
      <c r="AR267" t="s">
        <v>63</v>
      </c>
      <c r="AS267" t="s">
        <v>554</v>
      </c>
      <c r="AT267" t="s">
        <v>816</v>
      </c>
      <c r="AV267">
        <v>175.09</v>
      </c>
      <c r="AW267">
        <v>0</v>
      </c>
      <c r="AX267" t="s">
        <v>187</v>
      </c>
      <c r="AY267" t="str">
        <f>+MID(D267,4,2)</f>
        <v>10</v>
      </c>
    </row>
    <row r="268" spans="1:51" hidden="1" x14ac:dyDescent="0.2">
      <c r="A268" s="14" t="s">
        <v>180</v>
      </c>
      <c r="B268">
        <v>1696</v>
      </c>
      <c r="C268">
        <v>0</v>
      </c>
      <c r="D268" s="17" t="s">
        <v>554</v>
      </c>
      <c r="E268" t="s">
        <v>816</v>
      </c>
      <c r="F268">
        <v>100</v>
      </c>
      <c r="G268" t="s">
        <v>188</v>
      </c>
      <c r="H268" s="11">
        <v>0</v>
      </c>
      <c r="I268">
        <v>175.09</v>
      </c>
      <c r="J268" t="s">
        <v>182</v>
      </c>
      <c r="K268">
        <v>2</v>
      </c>
      <c r="L268" t="s">
        <v>183</v>
      </c>
      <c r="M268" s="11">
        <v>128</v>
      </c>
      <c r="O268" s="11" t="s">
        <v>554</v>
      </c>
      <c r="Q268" s="11" t="s">
        <v>63</v>
      </c>
      <c r="R268" t="s">
        <v>817</v>
      </c>
      <c r="S268" t="s">
        <v>184</v>
      </c>
      <c r="T268">
        <v>34170</v>
      </c>
      <c r="U268" t="s">
        <v>185</v>
      </c>
      <c r="V268">
        <v>100</v>
      </c>
      <c r="W268" t="s">
        <v>182</v>
      </c>
      <c r="X268">
        <v>2</v>
      </c>
      <c r="Y268">
        <v>-175.09</v>
      </c>
      <c r="Z268">
        <v>1</v>
      </c>
      <c r="AA268">
        <v>96006</v>
      </c>
      <c r="AB268">
        <v>0</v>
      </c>
      <c r="AC268" t="s">
        <v>189</v>
      </c>
      <c r="AD268">
        <v>0</v>
      </c>
      <c r="AE268">
        <v>2</v>
      </c>
      <c r="AF268">
        <v>1</v>
      </c>
      <c r="AG268">
        <v>548412400</v>
      </c>
      <c r="AH268">
        <v>5</v>
      </c>
      <c r="AI268">
        <v>1</v>
      </c>
      <c r="AJ268">
        <v>1</v>
      </c>
      <c r="AK268">
        <v>0</v>
      </c>
      <c r="AL268" s="33" t="s">
        <v>572</v>
      </c>
      <c r="AO268" t="s">
        <v>189</v>
      </c>
      <c r="AP268">
        <v>11</v>
      </c>
      <c r="AQ268" t="s">
        <v>183</v>
      </c>
      <c r="AR268" t="s">
        <v>63</v>
      </c>
      <c r="AS268" t="s">
        <v>554</v>
      </c>
      <c r="AT268" t="s">
        <v>816</v>
      </c>
      <c r="AV268">
        <v>0</v>
      </c>
      <c r="AW268">
        <v>175.09</v>
      </c>
      <c r="AX268" t="s">
        <v>187</v>
      </c>
    </row>
    <row r="269" spans="1:51" hidden="1" x14ac:dyDescent="0.2">
      <c r="A269" s="14" t="s">
        <v>180</v>
      </c>
      <c r="B269">
        <v>1696</v>
      </c>
      <c r="C269">
        <v>0</v>
      </c>
      <c r="D269" s="17" t="s">
        <v>554</v>
      </c>
      <c r="E269" t="s">
        <v>818</v>
      </c>
      <c r="F269">
        <v>100</v>
      </c>
      <c r="G269" t="s">
        <v>181</v>
      </c>
      <c r="H269" s="11">
        <v>175.09</v>
      </c>
      <c r="I269">
        <v>0</v>
      </c>
      <c r="J269" t="s">
        <v>182</v>
      </c>
      <c r="K269">
        <v>2</v>
      </c>
      <c r="L269" t="s">
        <v>183</v>
      </c>
      <c r="M269" s="11">
        <v>129</v>
      </c>
      <c r="O269" s="11" t="s">
        <v>554</v>
      </c>
      <c r="Q269" s="11" t="s">
        <v>63</v>
      </c>
      <c r="R269" t="s">
        <v>817</v>
      </c>
      <c r="S269" t="s">
        <v>184</v>
      </c>
      <c r="T269">
        <v>34170</v>
      </c>
      <c r="U269" t="s">
        <v>185</v>
      </c>
      <c r="V269">
        <v>100</v>
      </c>
      <c r="W269" t="s">
        <v>182</v>
      </c>
      <c r="X269">
        <v>2</v>
      </c>
      <c r="Y269">
        <v>175.09</v>
      </c>
      <c r="Z269">
        <v>1</v>
      </c>
      <c r="AA269">
        <v>96336</v>
      </c>
      <c r="AB269">
        <v>0</v>
      </c>
      <c r="AC269" t="s">
        <v>186</v>
      </c>
      <c r="AD269">
        <v>0</v>
      </c>
      <c r="AE269">
        <v>8</v>
      </c>
      <c r="AF269">
        <v>2</v>
      </c>
      <c r="AG269">
        <v>548412400</v>
      </c>
      <c r="AH269">
        <v>5</v>
      </c>
      <c r="AI269">
        <v>1</v>
      </c>
      <c r="AJ269">
        <v>1</v>
      </c>
      <c r="AK269">
        <v>0</v>
      </c>
      <c r="AL269" s="33" t="s">
        <v>554</v>
      </c>
      <c r="AO269" t="s">
        <v>186</v>
      </c>
      <c r="AP269">
        <v>50</v>
      </c>
      <c r="AQ269" t="s">
        <v>183</v>
      </c>
      <c r="AR269" t="s">
        <v>63</v>
      </c>
      <c r="AS269" t="s">
        <v>554</v>
      </c>
      <c r="AT269" t="s">
        <v>818</v>
      </c>
      <c r="AV269">
        <v>175.09</v>
      </c>
      <c r="AW269">
        <v>0</v>
      </c>
      <c r="AX269" t="s">
        <v>187</v>
      </c>
      <c r="AY269" t="str">
        <f>+MID(D269,4,2)</f>
        <v>10</v>
      </c>
    </row>
    <row r="270" spans="1:51" hidden="1" x14ac:dyDescent="0.2">
      <c r="A270" s="14" t="s">
        <v>180</v>
      </c>
      <c r="B270">
        <v>1696</v>
      </c>
      <c r="C270">
        <v>0</v>
      </c>
      <c r="D270" s="17" t="s">
        <v>554</v>
      </c>
      <c r="E270" t="s">
        <v>818</v>
      </c>
      <c r="F270">
        <v>100</v>
      </c>
      <c r="G270" t="s">
        <v>188</v>
      </c>
      <c r="H270" s="11">
        <v>0</v>
      </c>
      <c r="I270">
        <v>175.09</v>
      </c>
      <c r="J270" t="s">
        <v>182</v>
      </c>
      <c r="K270">
        <v>2</v>
      </c>
      <c r="L270" t="s">
        <v>183</v>
      </c>
      <c r="M270" s="11">
        <v>129</v>
      </c>
      <c r="O270" s="11" t="s">
        <v>554</v>
      </c>
      <c r="Q270" s="11" t="s">
        <v>63</v>
      </c>
      <c r="R270" t="s">
        <v>817</v>
      </c>
      <c r="S270" t="s">
        <v>184</v>
      </c>
      <c r="T270">
        <v>34170</v>
      </c>
      <c r="U270" t="s">
        <v>185</v>
      </c>
      <c r="V270">
        <v>100</v>
      </c>
      <c r="W270" t="s">
        <v>182</v>
      </c>
      <c r="X270">
        <v>2</v>
      </c>
      <c r="Y270">
        <v>-175.09</v>
      </c>
      <c r="Z270">
        <v>1</v>
      </c>
      <c r="AA270">
        <v>96007</v>
      </c>
      <c r="AB270">
        <v>0</v>
      </c>
      <c r="AC270" t="s">
        <v>189</v>
      </c>
      <c r="AD270">
        <v>0</v>
      </c>
      <c r="AE270">
        <v>2</v>
      </c>
      <c r="AF270">
        <v>1</v>
      </c>
      <c r="AG270">
        <v>548412400</v>
      </c>
      <c r="AH270">
        <v>5</v>
      </c>
      <c r="AI270">
        <v>1</v>
      </c>
      <c r="AJ270">
        <v>1</v>
      </c>
      <c r="AK270">
        <v>0</v>
      </c>
      <c r="AL270" s="33" t="s">
        <v>572</v>
      </c>
      <c r="AO270" t="s">
        <v>189</v>
      </c>
      <c r="AP270">
        <v>11</v>
      </c>
      <c r="AQ270" t="s">
        <v>183</v>
      </c>
      <c r="AR270" t="s">
        <v>63</v>
      </c>
      <c r="AS270" t="s">
        <v>554</v>
      </c>
      <c r="AT270" t="s">
        <v>818</v>
      </c>
      <c r="AV270">
        <v>0</v>
      </c>
      <c r="AW270">
        <v>175.09</v>
      </c>
      <c r="AX270" t="s">
        <v>187</v>
      </c>
    </row>
    <row r="271" spans="1:51" hidden="1" x14ac:dyDescent="0.2">
      <c r="A271" s="14" t="s">
        <v>180</v>
      </c>
      <c r="B271">
        <v>1701</v>
      </c>
      <c r="C271">
        <v>0</v>
      </c>
      <c r="D271" s="17" t="s">
        <v>819</v>
      </c>
      <c r="E271" t="s">
        <v>820</v>
      </c>
      <c r="F271">
        <v>100</v>
      </c>
      <c r="G271" t="s">
        <v>188</v>
      </c>
      <c r="H271" s="11">
        <v>0</v>
      </c>
      <c r="I271">
        <v>85</v>
      </c>
      <c r="J271" t="s">
        <v>182</v>
      </c>
      <c r="K271">
        <v>2</v>
      </c>
      <c r="L271" t="s">
        <v>196</v>
      </c>
      <c r="M271" s="11">
        <v>230188651</v>
      </c>
      <c r="O271" s="11" t="s">
        <v>526</v>
      </c>
      <c r="Q271" s="11" t="s">
        <v>43</v>
      </c>
      <c r="R271" t="s">
        <v>821</v>
      </c>
      <c r="S271" t="s">
        <v>211</v>
      </c>
      <c r="T271">
        <v>20124</v>
      </c>
      <c r="U271" t="s">
        <v>195</v>
      </c>
      <c r="V271">
        <v>100</v>
      </c>
      <c r="W271" t="s">
        <v>182</v>
      </c>
      <c r="X271">
        <v>2</v>
      </c>
      <c r="Y271">
        <v>-85</v>
      </c>
      <c r="Z271">
        <v>1</v>
      </c>
      <c r="AA271">
        <v>95367</v>
      </c>
      <c r="AB271">
        <v>0</v>
      </c>
      <c r="AC271" t="s">
        <v>189</v>
      </c>
      <c r="AD271">
        <v>0</v>
      </c>
      <c r="AE271">
        <v>1</v>
      </c>
      <c r="AF271">
        <v>1</v>
      </c>
      <c r="AH271">
        <v>5</v>
      </c>
      <c r="AI271">
        <v>1</v>
      </c>
      <c r="AJ271">
        <v>1</v>
      </c>
      <c r="AK271">
        <v>0</v>
      </c>
      <c r="AL271" s="33" t="s">
        <v>494</v>
      </c>
      <c r="AO271" t="s">
        <v>189</v>
      </c>
      <c r="AP271">
        <v>17</v>
      </c>
      <c r="AQ271" t="s">
        <v>199</v>
      </c>
      <c r="AR271" t="s">
        <v>43</v>
      </c>
      <c r="AS271" t="s">
        <v>819</v>
      </c>
      <c r="AT271" t="s">
        <v>820</v>
      </c>
      <c r="AV271">
        <v>0</v>
      </c>
      <c r="AW271">
        <v>85</v>
      </c>
      <c r="AX271" t="s">
        <v>187</v>
      </c>
    </row>
    <row r="272" spans="1:51" hidden="1" x14ac:dyDescent="0.2">
      <c r="A272" s="14" t="s">
        <v>180</v>
      </c>
      <c r="B272">
        <v>1701</v>
      </c>
      <c r="C272">
        <v>0</v>
      </c>
      <c r="D272" s="17" t="s">
        <v>819</v>
      </c>
      <c r="E272" t="s">
        <v>820</v>
      </c>
      <c r="F272">
        <v>100</v>
      </c>
      <c r="G272" t="s">
        <v>181</v>
      </c>
      <c r="H272" s="11">
        <v>85</v>
      </c>
      <c r="I272">
        <v>0</v>
      </c>
      <c r="J272" t="s">
        <v>182</v>
      </c>
      <c r="K272">
        <v>2</v>
      </c>
      <c r="L272" t="s">
        <v>196</v>
      </c>
      <c r="M272" s="11">
        <v>230188651</v>
      </c>
      <c r="O272" s="11" t="s">
        <v>526</v>
      </c>
      <c r="Q272" s="11" t="s">
        <v>43</v>
      </c>
      <c r="R272" t="s">
        <v>821</v>
      </c>
      <c r="S272" t="s">
        <v>211</v>
      </c>
      <c r="T272">
        <v>20124</v>
      </c>
      <c r="U272" t="s">
        <v>195</v>
      </c>
      <c r="V272">
        <v>100</v>
      </c>
      <c r="W272" t="s">
        <v>182</v>
      </c>
      <c r="X272">
        <v>2</v>
      </c>
      <c r="Y272">
        <v>85</v>
      </c>
      <c r="Z272">
        <v>1</v>
      </c>
      <c r="AA272">
        <v>95693</v>
      </c>
      <c r="AB272">
        <v>0</v>
      </c>
      <c r="AC272" t="s">
        <v>186</v>
      </c>
      <c r="AD272">
        <v>0</v>
      </c>
      <c r="AE272">
        <v>6</v>
      </c>
      <c r="AF272">
        <v>1</v>
      </c>
      <c r="AH272">
        <v>5</v>
      </c>
      <c r="AI272">
        <v>1</v>
      </c>
      <c r="AJ272">
        <v>1</v>
      </c>
      <c r="AK272">
        <v>0</v>
      </c>
      <c r="AL272" s="33" t="s">
        <v>447</v>
      </c>
      <c r="AO272" t="s">
        <v>186</v>
      </c>
      <c r="AP272">
        <v>56</v>
      </c>
      <c r="AQ272" t="s">
        <v>199</v>
      </c>
      <c r="AR272" t="s">
        <v>43</v>
      </c>
      <c r="AS272" t="s">
        <v>819</v>
      </c>
      <c r="AT272" t="s">
        <v>820</v>
      </c>
      <c r="AV272">
        <v>85</v>
      </c>
      <c r="AW272">
        <v>0</v>
      </c>
      <c r="AX272" t="s">
        <v>187</v>
      </c>
      <c r="AY272" t="str">
        <f>+MID(D272,4,2)</f>
        <v>10</v>
      </c>
    </row>
    <row r="273" spans="1:51" hidden="1" x14ac:dyDescent="0.2">
      <c r="A273" s="14" t="s">
        <v>180</v>
      </c>
      <c r="B273">
        <v>1701</v>
      </c>
      <c r="C273">
        <v>0</v>
      </c>
      <c r="D273" s="17" t="s">
        <v>779</v>
      </c>
      <c r="E273" t="s">
        <v>822</v>
      </c>
      <c r="F273">
        <v>100</v>
      </c>
      <c r="G273" t="s">
        <v>188</v>
      </c>
      <c r="H273" s="11">
        <v>0</v>
      </c>
      <c r="I273">
        <v>85</v>
      </c>
      <c r="J273" t="s">
        <v>182</v>
      </c>
      <c r="K273">
        <v>2</v>
      </c>
      <c r="L273" t="s">
        <v>196</v>
      </c>
      <c r="M273" s="11">
        <v>230210694</v>
      </c>
      <c r="O273" s="11" t="s">
        <v>569</v>
      </c>
      <c r="Q273" s="11" t="s">
        <v>43</v>
      </c>
      <c r="R273" t="s">
        <v>821</v>
      </c>
      <c r="S273" t="s">
        <v>211</v>
      </c>
      <c r="T273">
        <v>20124</v>
      </c>
      <c r="U273" t="s">
        <v>195</v>
      </c>
      <c r="V273">
        <v>100</v>
      </c>
      <c r="W273" t="s">
        <v>182</v>
      </c>
      <c r="X273">
        <v>2</v>
      </c>
      <c r="Y273">
        <v>-85</v>
      </c>
      <c r="Z273">
        <v>1</v>
      </c>
      <c r="AA273">
        <v>95929</v>
      </c>
      <c r="AB273">
        <v>0</v>
      </c>
      <c r="AC273" t="s">
        <v>189</v>
      </c>
      <c r="AD273">
        <v>0</v>
      </c>
      <c r="AE273">
        <v>1</v>
      </c>
      <c r="AF273">
        <v>1</v>
      </c>
      <c r="AH273">
        <v>5</v>
      </c>
      <c r="AI273">
        <v>1</v>
      </c>
      <c r="AJ273">
        <v>1</v>
      </c>
      <c r="AK273">
        <v>0</v>
      </c>
      <c r="AL273" s="33" t="s">
        <v>567</v>
      </c>
      <c r="AO273" t="s">
        <v>189</v>
      </c>
      <c r="AP273">
        <v>17</v>
      </c>
      <c r="AQ273" t="s">
        <v>199</v>
      </c>
      <c r="AR273" t="s">
        <v>43</v>
      </c>
      <c r="AS273" t="s">
        <v>779</v>
      </c>
      <c r="AT273" t="s">
        <v>822</v>
      </c>
      <c r="AV273">
        <v>0</v>
      </c>
      <c r="AW273">
        <v>85</v>
      </c>
      <c r="AX273" t="s">
        <v>187</v>
      </c>
    </row>
    <row r="274" spans="1:51" hidden="1" x14ac:dyDescent="0.2">
      <c r="A274" s="14" t="s">
        <v>180</v>
      </c>
      <c r="B274">
        <v>1701</v>
      </c>
      <c r="C274">
        <v>0</v>
      </c>
      <c r="D274" s="17" t="s">
        <v>779</v>
      </c>
      <c r="E274" t="s">
        <v>822</v>
      </c>
      <c r="F274">
        <v>100</v>
      </c>
      <c r="G274" t="s">
        <v>181</v>
      </c>
      <c r="H274" s="11">
        <v>85</v>
      </c>
      <c r="I274">
        <v>0</v>
      </c>
      <c r="J274" t="s">
        <v>182</v>
      </c>
      <c r="K274">
        <v>2</v>
      </c>
      <c r="L274" t="s">
        <v>196</v>
      </c>
      <c r="M274" s="11">
        <v>230210694</v>
      </c>
      <c r="O274" s="11" t="s">
        <v>569</v>
      </c>
      <c r="Q274" s="11" t="s">
        <v>43</v>
      </c>
      <c r="R274" t="s">
        <v>821</v>
      </c>
      <c r="S274" t="s">
        <v>211</v>
      </c>
      <c r="T274">
        <v>20124</v>
      </c>
      <c r="U274" t="s">
        <v>195</v>
      </c>
      <c r="V274">
        <v>100</v>
      </c>
      <c r="W274" t="s">
        <v>182</v>
      </c>
      <c r="X274">
        <v>2</v>
      </c>
      <c r="Y274">
        <v>85</v>
      </c>
      <c r="Z274">
        <v>1</v>
      </c>
      <c r="AA274">
        <v>96834</v>
      </c>
      <c r="AB274">
        <v>0</v>
      </c>
      <c r="AC274" t="s">
        <v>186</v>
      </c>
      <c r="AD274">
        <v>0</v>
      </c>
      <c r="AE274">
        <v>6</v>
      </c>
      <c r="AF274">
        <v>1</v>
      </c>
      <c r="AH274">
        <v>5</v>
      </c>
      <c r="AI274">
        <v>1</v>
      </c>
      <c r="AJ274">
        <v>1</v>
      </c>
      <c r="AK274">
        <v>0</v>
      </c>
      <c r="AL274" s="33" t="s">
        <v>779</v>
      </c>
      <c r="AO274" t="s">
        <v>186</v>
      </c>
      <c r="AP274">
        <v>56</v>
      </c>
      <c r="AQ274" t="s">
        <v>199</v>
      </c>
      <c r="AR274" t="s">
        <v>43</v>
      </c>
      <c r="AS274" t="s">
        <v>779</v>
      </c>
      <c r="AT274" t="s">
        <v>822</v>
      </c>
      <c r="AV274">
        <v>85</v>
      </c>
      <c r="AW274">
        <v>0</v>
      </c>
      <c r="AX274" t="s">
        <v>187</v>
      </c>
      <c r="AY274" t="str">
        <f>+MID(D274,4,2)</f>
        <v>10</v>
      </c>
    </row>
    <row r="275" spans="1:51" hidden="1" x14ac:dyDescent="0.2">
      <c r="A275" s="14" t="s">
        <v>180</v>
      </c>
      <c r="B275">
        <v>1701</v>
      </c>
      <c r="C275">
        <v>0</v>
      </c>
      <c r="D275" s="17" t="s">
        <v>594</v>
      </c>
      <c r="E275" t="s">
        <v>823</v>
      </c>
      <c r="F275">
        <v>100</v>
      </c>
      <c r="G275" t="s">
        <v>188</v>
      </c>
      <c r="H275" s="11">
        <v>0</v>
      </c>
      <c r="I275">
        <v>85</v>
      </c>
      <c r="J275" t="s">
        <v>182</v>
      </c>
      <c r="K275">
        <v>2</v>
      </c>
      <c r="L275" t="s">
        <v>196</v>
      </c>
      <c r="M275" s="11">
        <v>230233618</v>
      </c>
      <c r="O275" s="11" t="s">
        <v>666</v>
      </c>
      <c r="Q275" s="11" t="s">
        <v>43</v>
      </c>
      <c r="R275" t="s">
        <v>821</v>
      </c>
      <c r="S275" t="s">
        <v>211</v>
      </c>
      <c r="T275">
        <v>20124</v>
      </c>
      <c r="U275" t="s">
        <v>195</v>
      </c>
      <c r="V275">
        <v>100</v>
      </c>
      <c r="W275" t="s">
        <v>182</v>
      </c>
      <c r="X275">
        <v>2</v>
      </c>
      <c r="Y275">
        <v>-85</v>
      </c>
      <c r="Z275">
        <v>1</v>
      </c>
      <c r="AA275">
        <v>96621</v>
      </c>
      <c r="AB275">
        <v>0</v>
      </c>
      <c r="AC275" t="s">
        <v>189</v>
      </c>
      <c r="AD275">
        <v>0</v>
      </c>
      <c r="AE275">
        <v>1</v>
      </c>
      <c r="AF275">
        <v>1</v>
      </c>
      <c r="AH275">
        <v>5</v>
      </c>
      <c r="AI275">
        <v>1</v>
      </c>
      <c r="AJ275">
        <v>1</v>
      </c>
      <c r="AK275">
        <v>0</v>
      </c>
      <c r="AL275" s="33" t="s">
        <v>668</v>
      </c>
      <c r="AO275" t="s">
        <v>189</v>
      </c>
      <c r="AP275">
        <v>17</v>
      </c>
      <c r="AQ275" t="s">
        <v>199</v>
      </c>
      <c r="AR275" t="s">
        <v>43</v>
      </c>
      <c r="AS275" t="s">
        <v>594</v>
      </c>
      <c r="AT275" t="s">
        <v>823</v>
      </c>
      <c r="AV275">
        <v>0</v>
      </c>
      <c r="AW275">
        <v>85</v>
      </c>
      <c r="AX275" t="s">
        <v>187</v>
      </c>
    </row>
    <row r="276" spans="1:51" hidden="1" x14ac:dyDescent="0.2">
      <c r="A276" s="14" t="s">
        <v>180</v>
      </c>
      <c r="B276">
        <v>1701</v>
      </c>
      <c r="C276">
        <v>0</v>
      </c>
      <c r="D276" s="17" t="s">
        <v>594</v>
      </c>
      <c r="E276" t="s">
        <v>823</v>
      </c>
      <c r="F276">
        <v>100</v>
      </c>
      <c r="G276" t="s">
        <v>181</v>
      </c>
      <c r="H276" s="11">
        <v>85</v>
      </c>
      <c r="I276">
        <v>0</v>
      </c>
      <c r="J276" t="s">
        <v>182</v>
      </c>
      <c r="K276">
        <v>2</v>
      </c>
      <c r="L276" t="s">
        <v>196</v>
      </c>
      <c r="M276" s="11">
        <v>230233618</v>
      </c>
      <c r="O276" s="11" t="s">
        <v>666</v>
      </c>
      <c r="Q276" s="11" t="s">
        <v>43</v>
      </c>
      <c r="R276" t="s">
        <v>821</v>
      </c>
      <c r="S276" t="s">
        <v>211</v>
      </c>
      <c r="T276">
        <v>20124</v>
      </c>
      <c r="U276" t="s">
        <v>195</v>
      </c>
      <c r="V276">
        <v>100</v>
      </c>
      <c r="W276" t="s">
        <v>182</v>
      </c>
      <c r="X276">
        <v>2</v>
      </c>
      <c r="Y276">
        <v>85</v>
      </c>
      <c r="Z276">
        <v>1</v>
      </c>
      <c r="AA276">
        <v>97124</v>
      </c>
      <c r="AB276">
        <v>0</v>
      </c>
      <c r="AC276" t="s">
        <v>186</v>
      </c>
      <c r="AD276">
        <v>0</v>
      </c>
      <c r="AE276">
        <v>6</v>
      </c>
      <c r="AF276">
        <v>1</v>
      </c>
      <c r="AH276">
        <v>5</v>
      </c>
      <c r="AI276">
        <v>1</v>
      </c>
      <c r="AJ276">
        <v>1</v>
      </c>
      <c r="AK276">
        <v>0</v>
      </c>
      <c r="AL276" s="33" t="s">
        <v>594</v>
      </c>
      <c r="AO276" t="s">
        <v>186</v>
      </c>
      <c r="AP276">
        <v>56</v>
      </c>
      <c r="AQ276" t="s">
        <v>199</v>
      </c>
      <c r="AR276" t="s">
        <v>43</v>
      </c>
      <c r="AS276" t="s">
        <v>594</v>
      </c>
      <c r="AT276" t="s">
        <v>823</v>
      </c>
      <c r="AV276">
        <v>85</v>
      </c>
      <c r="AW276">
        <v>0</v>
      </c>
      <c r="AX276" t="s">
        <v>187</v>
      </c>
      <c r="AY276" t="str">
        <f>+MID(D276,4,2)</f>
        <v>11</v>
      </c>
    </row>
    <row r="277" spans="1:51" hidden="1" x14ac:dyDescent="0.2">
      <c r="A277" s="14" t="s">
        <v>180</v>
      </c>
      <c r="B277">
        <v>1701</v>
      </c>
      <c r="C277">
        <v>0</v>
      </c>
      <c r="D277" s="17" t="s">
        <v>598</v>
      </c>
      <c r="E277" t="s">
        <v>824</v>
      </c>
      <c r="F277">
        <v>100</v>
      </c>
      <c r="G277" t="s">
        <v>188</v>
      </c>
      <c r="H277" s="11">
        <v>0</v>
      </c>
      <c r="I277">
        <v>85</v>
      </c>
      <c r="J277" t="s">
        <v>182</v>
      </c>
      <c r="K277">
        <v>2</v>
      </c>
      <c r="L277" t="s">
        <v>196</v>
      </c>
      <c r="M277" s="11">
        <v>230257012</v>
      </c>
      <c r="O277" s="11" t="s">
        <v>637</v>
      </c>
      <c r="Q277" s="11" t="s">
        <v>43</v>
      </c>
      <c r="R277" t="s">
        <v>821</v>
      </c>
      <c r="S277" t="s">
        <v>211</v>
      </c>
      <c r="T277">
        <v>20124</v>
      </c>
      <c r="U277" t="s">
        <v>195</v>
      </c>
      <c r="V277">
        <v>100</v>
      </c>
      <c r="W277" t="s">
        <v>182</v>
      </c>
      <c r="X277">
        <v>2</v>
      </c>
      <c r="Y277">
        <v>-85</v>
      </c>
      <c r="Z277">
        <v>1</v>
      </c>
      <c r="AA277">
        <v>97250</v>
      </c>
      <c r="AB277">
        <v>0</v>
      </c>
      <c r="AC277" t="s">
        <v>189</v>
      </c>
      <c r="AD277">
        <v>0</v>
      </c>
      <c r="AE277">
        <v>1</v>
      </c>
      <c r="AF277">
        <v>1</v>
      </c>
      <c r="AH277">
        <v>5</v>
      </c>
      <c r="AI277">
        <v>1</v>
      </c>
      <c r="AJ277">
        <v>1</v>
      </c>
      <c r="AK277">
        <v>0</v>
      </c>
      <c r="AL277" s="33" t="s">
        <v>617</v>
      </c>
      <c r="AO277" t="s">
        <v>189</v>
      </c>
      <c r="AP277">
        <v>17</v>
      </c>
      <c r="AQ277" t="s">
        <v>199</v>
      </c>
      <c r="AR277" t="s">
        <v>43</v>
      </c>
      <c r="AS277" t="s">
        <v>598</v>
      </c>
      <c r="AT277" t="s">
        <v>824</v>
      </c>
      <c r="AV277">
        <v>0</v>
      </c>
      <c r="AW277">
        <v>85</v>
      </c>
      <c r="AX277" t="s">
        <v>187</v>
      </c>
    </row>
    <row r="278" spans="1:51" hidden="1" x14ac:dyDescent="0.2">
      <c r="A278" s="14" t="s">
        <v>180</v>
      </c>
      <c r="B278">
        <v>1714</v>
      </c>
      <c r="C278">
        <v>0</v>
      </c>
      <c r="D278" s="17" t="s">
        <v>568</v>
      </c>
      <c r="E278" t="s">
        <v>825</v>
      </c>
      <c r="F278">
        <v>100</v>
      </c>
      <c r="G278" t="s">
        <v>181</v>
      </c>
      <c r="H278" s="11">
        <v>160</v>
      </c>
      <c r="I278">
        <v>0</v>
      </c>
      <c r="J278" t="s">
        <v>182</v>
      </c>
      <c r="K278">
        <v>2</v>
      </c>
      <c r="L278" t="s">
        <v>191</v>
      </c>
      <c r="M278" s="11">
        <v>1312</v>
      </c>
      <c r="N278" t="s">
        <v>826</v>
      </c>
      <c r="O278" s="11" t="s">
        <v>525</v>
      </c>
      <c r="Q278" s="11" t="s">
        <v>91</v>
      </c>
      <c r="R278" t="s">
        <v>827</v>
      </c>
      <c r="S278" t="s">
        <v>828</v>
      </c>
      <c r="T278">
        <v>33040</v>
      </c>
      <c r="U278" t="s">
        <v>212</v>
      </c>
      <c r="V278">
        <v>100</v>
      </c>
      <c r="W278" t="s">
        <v>182</v>
      </c>
      <c r="X278">
        <v>2</v>
      </c>
      <c r="Y278">
        <v>160</v>
      </c>
      <c r="Z278">
        <v>1</v>
      </c>
      <c r="AA278">
        <v>95704</v>
      </c>
      <c r="AB278">
        <v>0</v>
      </c>
      <c r="AC278" t="s">
        <v>186</v>
      </c>
      <c r="AD278">
        <v>0</v>
      </c>
      <c r="AE278">
        <v>9</v>
      </c>
      <c r="AF278">
        <v>1</v>
      </c>
      <c r="AG278">
        <v>533663770</v>
      </c>
      <c r="AH278">
        <v>5</v>
      </c>
      <c r="AI278">
        <v>1</v>
      </c>
      <c r="AJ278">
        <v>1</v>
      </c>
      <c r="AK278">
        <v>0</v>
      </c>
      <c r="AL278" s="33" t="s">
        <v>558</v>
      </c>
      <c r="AO278" t="s">
        <v>186</v>
      </c>
      <c r="AP278">
        <v>50</v>
      </c>
      <c r="AQ278" t="s">
        <v>192</v>
      </c>
      <c r="AR278" t="s">
        <v>91</v>
      </c>
      <c r="AS278" t="s">
        <v>568</v>
      </c>
      <c r="AT278" t="s">
        <v>825</v>
      </c>
      <c r="AV278">
        <v>160</v>
      </c>
      <c r="AW278">
        <v>0</v>
      </c>
      <c r="AX278" t="s">
        <v>187</v>
      </c>
      <c r="AY278" t="str">
        <f>+MID(D278,4,2)</f>
        <v>10</v>
      </c>
    </row>
    <row r="279" spans="1:51" hidden="1" x14ac:dyDescent="0.2">
      <c r="A279" s="14" t="s">
        <v>180</v>
      </c>
      <c r="B279">
        <v>1714</v>
      </c>
      <c r="C279">
        <v>0</v>
      </c>
      <c r="D279" s="17" t="s">
        <v>568</v>
      </c>
      <c r="E279" t="s">
        <v>825</v>
      </c>
      <c r="F279">
        <v>100</v>
      </c>
      <c r="G279" t="s">
        <v>188</v>
      </c>
      <c r="H279" s="11">
        <v>0</v>
      </c>
      <c r="I279">
        <v>160</v>
      </c>
      <c r="J279" t="s">
        <v>182</v>
      </c>
      <c r="K279">
        <v>2</v>
      </c>
      <c r="L279" t="s">
        <v>191</v>
      </c>
      <c r="M279" s="11">
        <v>1312</v>
      </c>
      <c r="N279" t="s">
        <v>826</v>
      </c>
      <c r="O279" s="11" t="s">
        <v>525</v>
      </c>
      <c r="Q279" s="11" t="s">
        <v>91</v>
      </c>
      <c r="R279" t="s">
        <v>827</v>
      </c>
      <c r="S279" t="s">
        <v>828</v>
      </c>
      <c r="T279">
        <v>33040</v>
      </c>
      <c r="U279" t="s">
        <v>212</v>
      </c>
      <c r="V279">
        <v>100</v>
      </c>
      <c r="W279" t="s">
        <v>182</v>
      </c>
      <c r="X279">
        <v>2</v>
      </c>
      <c r="Y279">
        <v>-160</v>
      </c>
      <c r="Z279">
        <v>1</v>
      </c>
      <c r="AA279">
        <v>95635</v>
      </c>
      <c r="AB279">
        <v>0</v>
      </c>
      <c r="AC279" t="s">
        <v>189</v>
      </c>
      <c r="AD279">
        <v>0</v>
      </c>
      <c r="AE279">
        <v>1</v>
      </c>
      <c r="AF279">
        <v>1</v>
      </c>
      <c r="AG279">
        <v>533663770</v>
      </c>
      <c r="AH279">
        <v>5</v>
      </c>
      <c r="AI279">
        <v>1</v>
      </c>
      <c r="AJ279">
        <v>1</v>
      </c>
      <c r="AK279">
        <v>0</v>
      </c>
      <c r="AL279" s="33" t="s">
        <v>494</v>
      </c>
      <c r="AO279" t="s">
        <v>189</v>
      </c>
      <c r="AP279">
        <v>17</v>
      </c>
      <c r="AQ279" t="s">
        <v>192</v>
      </c>
      <c r="AR279" t="s">
        <v>91</v>
      </c>
      <c r="AS279" t="s">
        <v>568</v>
      </c>
      <c r="AT279" t="s">
        <v>825</v>
      </c>
      <c r="AV279">
        <v>0</v>
      </c>
      <c r="AW279">
        <v>160</v>
      </c>
      <c r="AX279" t="s">
        <v>187</v>
      </c>
    </row>
    <row r="280" spans="1:51" hidden="1" x14ac:dyDescent="0.2">
      <c r="A280" s="14" t="s">
        <v>180</v>
      </c>
      <c r="B280">
        <v>1731</v>
      </c>
      <c r="C280">
        <v>0</v>
      </c>
      <c r="D280" s="17" t="s">
        <v>568</v>
      </c>
      <c r="E280" t="s">
        <v>829</v>
      </c>
      <c r="F280">
        <v>100</v>
      </c>
      <c r="G280" t="s">
        <v>188</v>
      </c>
      <c r="H280" s="11">
        <v>0</v>
      </c>
      <c r="I280">
        <v>1617.21</v>
      </c>
      <c r="J280" t="s">
        <v>182</v>
      </c>
      <c r="K280">
        <v>2</v>
      </c>
      <c r="L280" t="s">
        <v>191</v>
      </c>
      <c r="M280" s="11">
        <v>253</v>
      </c>
      <c r="O280" s="11" t="s">
        <v>491</v>
      </c>
      <c r="Q280" s="11" t="s">
        <v>25</v>
      </c>
      <c r="R280" t="s">
        <v>243</v>
      </c>
      <c r="S280" t="s">
        <v>244</v>
      </c>
      <c r="T280">
        <v>33030</v>
      </c>
      <c r="U280" t="s">
        <v>212</v>
      </c>
      <c r="V280">
        <v>100</v>
      </c>
      <c r="W280" t="s">
        <v>182</v>
      </c>
      <c r="X280">
        <v>2</v>
      </c>
      <c r="Y280">
        <v>-1617.21</v>
      </c>
      <c r="Z280">
        <v>1</v>
      </c>
      <c r="AA280">
        <v>95134</v>
      </c>
      <c r="AB280">
        <v>0</v>
      </c>
      <c r="AC280" t="s">
        <v>189</v>
      </c>
      <c r="AD280">
        <v>0</v>
      </c>
      <c r="AE280">
        <v>1</v>
      </c>
      <c r="AF280">
        <v>1</v>
      </c>
      <c r="AG280">
        <v>103012300</v>
      </c>
      <c r="AH280">
        <v>5</v>
      </c>
      <c r="AI280">
        <v>1</v>
      </c>
      <c r="AJ280">
        <v>1</v>
      </c>
      <c r="AK280">
        <v>0</v>
      </c>
      <c r="AL280" s="33" t="s">
        <v>494</v>
      </c>
      <c r="AO280" t="s">
        <v>189</v>
      </c>
      <c r="AP280">
        <v>17</v>
      </c>
      <c r="AQ280" t="s">
        <v>192</v>
      </c>
      <c r="AR280" t="s">
        <v>25</v>
      </c>
      <c r="AS280" t="s">
        <v>568</v>
      </c>
      <c r="AT280" t="s">
        <v>829</v>
      </c>
      <c r="AV280">
        <v>0</v>
      </c>
      <c r="AW280">
        <v>1617.21</v>
      </c>
      <c r="AX280" t="s">
        <v>187</v>
      </c>
    </row>
    <row r="281" spans="1:51" hidden="1" x14ac:dyDescent="0.2">
      <c r="A281" s="14" t="s">
        <v>180</v>
      </c>
      <c r="B281">
        <v>1731</v>
      </c>
      <c r="C281">
        <v>0</v>
      </c>
      <c r="D281" s="17" t="s">
        <v>568</v>
      </c>
      <c r="E281" t="s">
        <v>829</v>
      </c>
      <c r="F281">
        <v>100</v>
      </c>
      <c r="G281" t="s">
        <v>181</v>
      </c>
      <c r="H281" s="11">
        <v>1617.21</v>
      </c>
      <c r="I281">
        <v>0</v>
      </c>
      <c r="J281" t="s">
        <v>182</v>
      </c>
      <c r="K281">
        <v>2</v>
      </c>
      <c r="L281" t="s">
        <v>191</v>
      </c>
      <c r="M281" s="11">
        <v>253</v>
      </c>
      <c r="O281" s="11" t="s">
        <v>491</v>
      </c>
      <c r="Q281" s="11" t="s">
        <v>25</v>
      </c>
      <c r="R281" t="s">
        <v>243</v>
      </c>
      <c r="S281" t="s">
        <v>244</v>
      </c>
      <c r="T281">
        <v>33030</v>
      </c>
      <c r="U281" t="s">
        <v>212</v>
      </c>
      <c r="V281">
        <v>100</v>
      </c>
      <c r="W281" t="s">
        <v>182</v>
      </c>
      <c r="X281">
        <v>2</v>
      </c>
      <c r="Y281">
        <v>1617.21</v>
      </c>
      <c r="Z281">
        <v>1</v>
      </c>
      <c r="AA281">
        <v>96526</v>
      </c>
      <c r="AB281">
        <v>0</v>
      </c>
      <c r="AC281" t="s">
        <v>186</v>
      </c>
      <c r="AD281">
        <v>0</v>
      </c>
      <c r="AE281">
        <v>14</v>
      </c>
      <c r="AF281">
        <v>1</v>
      </c>
      <c r="AG281">
        <v>103012300</v>
      </c>
      <c r="AH281">
        <v>5</v>
      </c>
      <c r="AI281">
        <v>1</v>
      </c>
      <c r="AJ281">
        <v>1</v>
      </c>
      <c r="AK281">
        <v>0</v>
      </c>
      <c r="AL281" s="33" t="s">
        <v>604</v>
      </c>
      <c r="AO281" t="s">
        <v>186</v>
      </c>
      <c r="AP281">
        <v>53</v>
      </c>
      <c r="AQ281" t="s">
        <v>192</v>
      </c>
      <c r="AR281" t="s">
        <v>25</v>
      </c>
      <c r="AS281" t="s">
        <v>568</v>
      </c>
      <c r="AT281" t="s">
        <v>829</v>
      </c>
      <c r="AV281">
        <v>1617.21</v>
      </c>
      <c r="AW281">
        <v>0</v>
      </c>
      <c r="AX281" t="s">
        <v>187</v>
      </c>
      <c r="AY281" t="str">
        <f>+MID(D281,4,2)</f>
        <v>10</v>
      </c>
    </row>
    <row r="282" spans="1:51" hidden="1" x14ac:dyDescent="0.2">
      <c r="A282" s="14" t="s">
        <v>180</v>
      </c>
      <c r="B282">
        <v>1731</v>
      </c>
      <c r="C282">
        <v>0</v>
      </c>
      <c r="D282" s="17" t="s">
        <v>594</v>
      </c>
      <c r="E282" t="s">
        <v>830</v>
      </c>
      <c r="F282">
        <v>100</v>
      </c>
      <c r="G282" t="s">
        <v>188</v>
      </c>
      <c r="H282" s="11">
        <v>0</v>
      </c>
      <c r="I282">
        <v>1617.21</v>
      </c>
      <c r="J282" t="s">
        <v>182</v>
      </c>
      <c r="K282">
        <v>2</v>
      </c>
      <c r="L282" t="s">
        <v>191</v>
      </c>
      <c r="M282" s="11">
        <v>277</v>
      </c>
      <c r="O282" s="11" t="s">
        <v>556</v>
      </c>
      <c r="Q282" s="11" t="s">
        <v>25</v>
      </c>
      <c r="R282" t="s">
        <v>243</v>
      </c>
      <c r="S282" t="s">
        <v>244</v>
      </c>
      <c r="T282">
        <v>33030</v>
      </c>
      <c r="U282" t="s">
        <v>212</v>
      </c>
      <c r="V282">
        <v>100</v>
      </c>
      <c r="W282" t="s">
        <v>182</v>
      </c>
      <c r="X282">
        <v>2</v>
      </c>
      <c r="Y282">
        <v>-1617.21</v>
      </c>
      <c r="Z282">
        <v>1</v>
      </c>
      <c r="AA282">
        <v>95631</v>
      </c>
      <c r="AB282">
        <v>0</v>
      </c>
      <c r="AC282" t="s">
        <v>189</v>
      </c>
      <c r="AD282">
        <v>0</v>
      </c>
      <c r="AE282">
        <v>1</v>
      </c>
      <c r="AF282">
        <v>1</v>
      </c>
      <c r="AG282">
        <v>419</v>
      </c>
      <c r="AH282">
        <v>5</v>
      </c>
      <c r="AI282">
        <v>1</v>
      </c>
      <c r="AJ282">
        <v>1</v>
      </c>
      <c r="AK282">
        <v>0</v>
      </c>
      <c r="AL282" s="33" t="s">
        <v>494</v>
      </c>
      <c r="AO282" t="s">
        <v>189</v>
      </c>
      <c r="AP282">
        <v>17</v>
      </c>
      <c r="AQ282" t="s">
        <v>192</v>
      </c>
      <c r="AR282" t="s">
        <v>25</v>
      </c>
      <c r="AS282" t="s">
        <v>594</v>
      </c>
      <c r="AT282" t="s">
        <v>830</v>
      </c>
      <c r="AV282">
        <v>0</v>
      </c>
      <c r="AW282">
        <v>1617.21</v>
      </c>
      <c r="AX282" t="s">
        <v>187</v>
      </c>
    </row>
    <row r="283" spans="1:51" hidden="1" x14ac:dyDescent="0.2">
      <c r="A283" s="14" t="s">
        <v>180</v>
      </c>
      <c r="B283">
        <v>1731</v>
      </c>
      <c r="C283">
        <v>0</v>
      </c>
      <c r="D283" s="17" t="s">
        <v>594</v>
      </c>
      <c r="E283" t="s">
        <v>830</v>
      </c>
      <c r="F283">
        <v>100</v>
      </c>
      <c r="G283" t="s">
        <v>181</v>
      </c>
      <c r="H283" s="11">
        <v>1617.21</v>
      </c>
      <c r="I283">
        <v>0</v>
      </c>
      <c r="J283" t="s">
        <v>182</v>
      </c>
      <c r="K283">
        <v>2</v>
      </c>
      <c r="L283" t="s">
        <v>191</v>
      </c>
      <c r="M283" s="11">
        <v>277</v>
      </c>
      <c r="O283" s="11" t="s">
        <v>556</v>
      </c>
      <c r="Q283" s="11" t="s">
        <v>25</v>
      </c>
      <c r="R283" t="s">
        <v>243</v>
      </c>
      <c r="S283" t="s">
        <v>244</v>
      </c>
      <c r="T283">
        <v>33030</v>
      </c>
      <c r="U283" t="s">
        <v>212</v>
      </c>
      <c r="V283">
        <v>100</v>
      </c>
      <c r="W283" t="s">
        <v>182</v>
      </c>
      <c r="X283">
        <v>2</v>
      </c>
      <c r="Y283">
        <v>1617.21</v>
      </c>
      <c r="Z283">
        <v>1</v>
      </c>
      <c r="AA283">
        <v>97085</v>
      </c>
      <c r="AB283">
        <v>0</v>
      </c>
      <c r="AC283" t="s">
        <v>186</v>
      </c>
      <c r="AD283">
        <v>0</v>
      </c>
      <c r="AE283">
        <v>13</v>
      </c>
      <c r="AF283">
        <v>1</v>
      </c>
      <c r="AG283">
        <v>419</v>
      </c>
      <c r="AH283">
        <v>5</v>
      </c>
      <c r="AI283">
        <v>1</v>
      </c>
      <c r="AJ283">
        <v>1</v>
      </c>
      <c r="AK283">
        <v>0</v>
      </c>
      <c r="AL283" s="33" t="s">
        <v>597</v>
      </c>
      <c r="AO283" t="s">
        <v>186</v>
      </c>
      <c r="AP283">
        <v>53</v>
      </c>
      <c r="AQ283" t="s">
        <v>192</v>
      </c>
      <c r="AR283" t="s">
        <v>25</v>
      </c>
      <c r="AS283" t="s">
        <v>594</v>
      </c>
      <c r="AT283" t="s">
        <v>830</v>
      </c>
      <c r="AV283">
        <v>1617.21</v>
      </c>
      <c r="AW283">
        <v>0</v>
      </c>
      <c r="AX283" t="s">
        <v>187</v>
      </c>
      <c r="AY283" t="str">
        <f>+MID(D283,4,2)</f>
        <v>11</v>
      </c>
    </row>
    <row r="284" spans="1:51" hidden="1" x14ac:dyDescent="0.2">
      <c r="A284" s="14" t="s">
        <v>180</v>
      </c>
      <c r="B284">
        <v>1731</v>
      </c>
      <c r="C284">
        <v>0</v>
      </c>
      <c r="D284" s="17" t="s">
        <v>598</v>
      </c>
      <c r="E284" t="s">
        <v>831</v>
      </c>
      <c r="F284">
        <v>100</v>
      </c>
      <c r="G284" t="s">
        <v>188</v>
      </c>
      <c r="H284" s="11">
        <v>0</v>
      </c>
      <c r="I284">
        <v>3679</v>
      </c>
      <c r="J284" t="s">
        <v>182</v>
      </c>
      <c r="K284">
        <v>2</v>
      </c>
      <c r="L284" t="s">
        <v>191</v>
      </c>
      <c r="M284" s="11">
        <v>304</v>
      </c>
      <c r="O284" s="11" t="s">
        <v>832</v>
      </c>
      <c r="Q284" s="11" t="s">
        <v>25</v>
      </c>
      <c r="R284" t="s">
        <v>243</v>
      </c>
      <c r="S284" t="s">
        <v>244</v>
      </c>
      <c r="T284">
        <v>33030</v>
      </c>
      <c r="U284" t="s">
        <v>212</v>
      </c>
      <c r="V284">
        <v>100</v>
      </c>
      <c r="W284" t="s">
        <v>182</v>
      </c>
      <c r="X284">
        <v>2</v>
      </c>
      <c r="Y284">
        <v>-3679</v>
      </c>
      <c r="Z284">
        <v>1</v>
      </c>
      <c r="AA284">
        <v>96137</v>
      </c>
      <c r="AB284">
        <v>0</v>
      </c>
      <c r="AC284" t="s">
        <v>189</v>
      </c>
      <c r="AD284">
        <v>0</v>
      </c>
      <c r="AE284">
        <v>1</v>
      </c>
      <c r="AF284">
        <v>1</v>
      </c>
      <c r="AG284">
        <v>419</v>
      </c>
      <c r="AH284">
        <v>5</v>
      </c>
      <c r="AI284">
        <v>1</v>
      </c>
      <c r="AJ284">
        <v>1</v>
      </c>
      <c r="AK284">
        <v>0</v>
      </c>
      <c r="AL284" s="33" t="s">
        <v>564</v>
      </c>
      <c r="AO284" t="s">
        <v>189</v>
      </c>
      <c r="AP284">
        <v>902</v>
      </c>
      <c r="AQ284" t="s">
        <v>192</v>
      </c>
      <c r="AR284" t="s">
        <v>25</v>
      </c>
      <c r="AS284" t="s">
        <v>598</v>
      </c>
      <c r="AT284" t="s">
        <v>831</v>
      </c>
      <c r="AV284">
        <v>0</v>
      </c>
      <c r="AW284">
        <v>3679</v>
      </c>
      <c r="AX284" t="s">
        <v>187</v>
      </c>
    </row>
    <row r="285" spans="1:51" x14ac:dyDescent="0.2">
      <c r="A285" s="14" t="s">
        <v>180</v>
      </c>
      <c r="B285">
        <v>1731</v>
      </c>
      <c r="C285">
        <v>0</v>
      </c>
      <c r="D285" s="17" t="s">
        <v>598</v>
      </c>
      <c r="E285" t="s">
        <v>831</v>
      </c>
      <c r="F285">
        <v>100</v>
      </c>
      <c r="G285" t="s">
        <v>181</v>
      </c>
      <c r="H285" s="11">
        <v>3679</v>
      </c>
      <c r="I285">
        <v>0</v>
      </c>
      <c r="J285" t="s">
        <v>182</v>
      </c>
      <c r="K285">
        <v>2</v>
      </c>
      <c r="L285" t="s">
        <v>191</v>
      </c>
      <c r="M285" s="11">
        <v>304</v>
      </c>
      <c r="O285" s="11" t="s">
        <v>832</v>
      </c>
      <c r="Q285" s="11" t="s">
        <v>25</v>
      </c>
      <c r="R285" t="s">
        <v>243</v>
      </c>
      <c r="S285" t="s">
        <v>244</v>
      </c>
      <c r="T285">
        <v>33030</v>
      </c>
      <c r="U285" t="s">
        <v>212</v>
      </c>
      <c r="V285">
        <v>100</v>
      </c>
      <c r="W285" t="s">
        <v>182</v>
      </c>
      <c r="X285">
        <v>2</v>
      </c>
      <c r="Y285">
        <v>3679</v>
      </c>
      <c r="Z285">
        <v>1</v>
      </c>
      <c r="AA285">
        <v>97537</v>
      </c>
      <c r="AB285">
        <v>0</v>
      </c>
      <c r="AC285" t="s">
        <v>186</v>
      </c>
      <c r="AD285">
        <v>0</v>
      </c>
      <c r="AE285">
        <v>13</v>
      </c>
      <c r="AF285">
        <v>1</v>
      </c>
      <c r="AG285">
        <v>419</v>
      </c>
      <c r="AH285">
        <v>5</v>
      </c>
      <c r="AI285">
        <v>1</v>
      </c>
      <c r="AJ285">
        <v>1</v>
      </c>
      <c r="AK285">
        <v>0</v>
      </c>
      <c r="AL285" s="33" t="s">
        <v>602</v>
      </c>
      <c r="AO285" t="s">
        <v>186</v>
      </c>
      <c r="AP285">
        <v>53</v>
      </c>
      <c r="AQ285" t="s">
        <v>192</v>
      </c>
      <c r="AR285" t="s">
        <v>25</v>
      </c>
      <c r="AS285" t="s">
        <v>598</v>
      </c>
      <c r="AT285" t="s">
        <v>831</v>
      </c>
      <c r="AV285">
        <v>3679</v>
      </c>
      <c r="AW285">
        <v>0</v>
      </c>
      <c r="AX285" t="s">
        <v>187</v>
      </c>
      <c r="AY285" t="str">
        <f>+MID(D285,4,2)</f>
        <v>12</v>
      </c>
    </row>
    <row r="286" spans="1:51" hidden="1" x14ac:dyDescent="0.2">
      <c r="A286" s="14" t="s">
        <v>180</v>
      </c>
      <c r="B286">
        <v>1731</v>
      </c>
      <c r="C286">
        <v>0</v>
      </c>
      <c r="D286" s="17" t="s">
        <v>598</v>
      </c>
      <c r="E286" t="s">
        <v>833</v>
      </c>
      <c r="F286">
        <v>100</v>
      </c>
      <c r="G286" t="s">
        <v>188</v>
      </c>
      <c r="H286" s="11">
        <v>0</v>
      </c>
      <c r="I286">
        <v>1617.21</v>
      </c>
      <c r="J286" t="s">
        <v>182</v>
      </c>
      <c r="K286">
        <v>2</v>
      </c>
      <c r="L286" t="s">
        <v>191</v>
      </c>
      <c r="M286" s="11">
        <v>315</v>
      </c>
      <c r="O286" s="11" t="s">
        <v>568</v>
      </c>
      <c r="Q286" s="11" t="s">
        <v>25</v>
      </c>
      <c r="R286" t="s">
        <v>243</v>
      </c>
      <c r="S286" t="s">
        <v>244</v>
      </c>
      <c r="T286">
        <v>33030</v>
      </c>
      <c r="U286" t="s">
        <v>212</v>
      </c>
      <c r="V286">
        <v>100</v>
      </c>
      <c r="W286" t="s">
        <v>182</v>
      </c>
      <c r="X286">
        <v>2</v>
      </c>
      <c r="Y286">
        <v>-1617.21</v>
      </c>
      <c r="Z286">
        <v>1</v>
      </c>
      <c r="AA286">
        <v>96460</v>
      </c>
      <c r="AB286">
        <v>0</v>
      </c>
      <c r="AC286" t="s">
        <v>189</v>
      </c>
      <c r="AD286">
        <v>0</v>
      </c>
      <c r="AE286">
        <v>1</v>
      </c>
      <c r="AF286">
        <v>1</v>
      </c>
      <c r="AG286">
        <v>419</v>
      </c>
      <c r="AH286">
        <v>5</v>
      </c>
      <c r="AI286">
        <v>1</v>
      </c>
      <c r="AJ286">
        <v>1</v>
      </c>
      <c r="AK286">
        <v>0</v>
      </c>
      <c r="AL286" s="33" t="s">
        <v>568</v>
      </c>
      <c r="AO286" t="s">
        <v>189</v>
      </c>
      <c r="AP286">
        <v>17</v>
      </c>
      <c r="AQ286" t="s">
        <v>192</v>
      </c>
      <c r="AR286" t="s">
        <v>25</v>
      </c>
      <c r="AS286" t="s">
        <v>598</v>
      </c>
      <c r="AT286" t="s">
        <v>833</v>
      </c>
      <c r="AV286">
        <v>0</v>
      </c>
      <c r="AW286">
        <v>1617.21</v>
      </c>
      <c r="AX286" t="s">
        <v>187</v>
      </c>
    </row>
    <row r="287" spans="1:51" x14ac:dyDescent="0.2">
      <c r="A287" s="14" t="s">
        <v>180</v>
      </c>
      <c r="B287">
        <v>1731</v>
      </c>
      <c r="C287">
        <v>0</v>
      </c>
      <c r="D287" s="17" t="s">
        <v>598</v>
      </c>
      <c r="E287" t="s">
        <v>833</v>
      </c>
      <c r="F287">
        <v>100</v>
      </c>
      <c r="G287" t="s">
        <v>181</v>
      </c>
      <c r="H287" s="11">
        <v>1617.21</v>
      </c>
      <c r="I287">
        <v>0</v>
      </c>
      <c r="J287" t="s">
        <v>182</v>
      </c>
      <c r="K287">
        <v>2</v>
      </c>
      <c r="L287" t="s">
        <v>191</v>
      </c>
      <c r="M287" s="11">
        <v>315</v>
      </c>
      <c r="O287" s="11" t="s">
        <v>568</v>
      </c>
      <c r="Q287" s="11" t="s">
        <v>25</v>
      </c>
      <c r="R287" t="s">
        <v>243</v>
      </c>
      <c r="S287" t="s">
        <v>244</v>
      </c>
      <c r="T287">
        <v>33030</v>
      </c>
      <c r="U287" t="s">
        <v>212</v>
      </c>
      <c r="V287">
        <v>100</v>
      </c>
      <c r="W287" t="s">
        <v>182</v>
      </c>
      <c r="X287">
        <v>2</v>
      </c>
      <c r="Y287">
        <v>1617.21</v>
      </c>
      <c r="Z287">
        <v>1</v>
      </c>
      <c r="AA287">
        <v>97537</v>
      </c>
      <c r="AB287">
        <v>0</v>
      </c>
      <c r="AC287" t="s">
        <v>186</v>
      </c>
      <c r="AD287">
        <v>0</v>
      </c>
      <c r="AE287">
        <v>13</v>
      </c>
      <c r="AF287">
        <v>2</v>
      </c>
      <c r="AG287">
        <v>419</v>
      </c>
      <c r="AH287">
        <v>5</v>
      </c>
      <c r="AI287">
        <v>1</v>
      </c>
      <c r="AJ287">
        <v>1</v>
      </c>
      <c r="AK287">
        <v>0</v>
      </c>
      <c r="AL287" s="33" t="s">
        <v>602</v>
      </c>
      <c r="AO287" t="s">
        <v>186</v>
      </c>
      <c r="AP287">
        <v>53</v>
      </c>
      <c r="AQ287" t="s">
        <v>192</v>
      </c>
      <c r="AR287" t="s">
        <v>25</v>
      </c>
      <c r="AS287" t="s">
        <v>598</v>
      </c>
      <c r="AT287" t="s">
        <v>833</v>
      </c>
      <c r="AV287">
        <v>1617.21</v>
      </c>
      <c r="AW287">
        <v>0</v>
      </c>
      <c r="AX287" t="s">
        <v>187</v>
      </c>
      <c r="AY287" t="str">
        <f>+MID(D287,4,2)</f>
        <v>12</v>
      </c>
    </row>
    <row r="288" spans="1:51" hidden="1" x14ac:dyDescent="0.2">
      <c r="A288" s="14" t="s">
        <v>180</v>
      </c>
      <c r="B288">
        <v>1734</v>
      </c>
      <c r="C288">
        <v>0</v>
      </c>
      <c r="D288" s="17" t="s">
        <v>447</v>
      </c>
      <c r="E288" t="s">
        <v>834</v>
      </c>
      <c r="F288">
        <v>100</v>
      </c>
      <c r="G288" t="s">
        <v>188</v>
      </c>
      <c r="H288" s="11">
        <v>0</v>
      </c>
      <c r="I288">
        <v>12967</v>
      </c>
      <c r="J288" t="s">
        <v>182</v>
      </c>
      <c r="K288">
        <v>2</v>
      </c>
      <c r="L288" t="s">
        <v>191</v>
      </c>
      <c r="M288" s="11">
        <v>441</v>
      </c>
      <c r="N288">
        <v>2023</v>
      </c>
      <c r="O288" s="11" t="s">
        <v>447</v>
      </c>
      <c r="Q288" s="11" t="s">
        <v>13</v>
      </c>
      <c r="R288" t="s">
        <v>245</v>
      </c>
      <c r="S288" t="s">
        <v>246</v>
      </c>
      <c r="T288">
        <v>6758</v>
      </c>
      <c r="V288">
        <v>100</v>
      </c>
      <c r="W288" t="s">
        <v>182</v>
      </c>
      <c r="X288">
        <v>2</v>
      </c>
      <c r="Y288">
        <v>-12967</v>
      </c>
      <c r="Z288">
        <v>1</v>
      </c>
      <c r="AA288">
        <v>95835</v>
      </c>
      <c r="AB288">
        <v>0</v>
      </c>
      <c r="AC288" t="s">
        <v>189</v>
      </c>
      <c r="AD288">
        <v>0</v>
      </c>
      <c r="AE288">
        <v>4</v>
      </c>
      <c r="AF288">
        <v>1</v>
      </c>
      <c r="AG288" t="s">
        <v>247</v>
      </c>
      <c r="AH288">
        <v>5</v>
      </c>
      <c r="AI288">
        <v>1</v>
      </c>
      <c r="AJ288">
        <v>1</v>
      </c>
      <c r="AK288">
        <v>0</v>
      </c>
      <c r="AL288" s="33" t="s">
        <v>447</v>
      </c>
      <c r="AO288" t="s">
        <v>189</v>
      </c>
      <c r="AP288">
        <v>11</v>
      </c>
      <c r="AQ288" t="s">
        <v>192</v>
      </c>
      <c r="AR288" t="s">
        <v>13</v>
      </c>
      <c r="AS288" t="s">
        <v>447</v>
      </c>
      <c r="AT288" t="s">
        <v>834</v>
      </c>
      <c r="AV288">
        <v>0</v>
      </c>
      <c r="AW288">
        <v>12967</v>
      </c>
      <c r="AX288" t="s">
        <v>187</v>
      </c>
    </row>
    <row r="289" spans="1:51" hidden="1" x14ac:dyDescent="0.2">
      <c r="A289" s="14" t="s">
        <v>180</v>
      </c>
      <c r="B289">
        <v>1734</v>
      </c>
      <c r="C289">
        <v>0</v>
      </c>
      <c r="D289" s="17" t="s">
        <v>447</v>
      </c>
      <c r="E289" t="s">
        <v>834</v>
      </c>
      <c r="F289">
        <v>100</v>
      </c>
      <c r="G289" t="s">
        <v>181</v>
      </c>
      <c r="H289" s="11">
        <v>12967</v>
      </c>
      <c r="I289">
        <v>0</v>
      </c>
      <c r="J289" t="s">
        <v>182</v>
      </c>
      <c r="K289">
        <v>2</v>
      </c>
      <c r="L289" t="s">
        <v>191</v>
      </c>
      <c r="M289" s="11">
        <v>441</v>
      </c>
      <c r="N289">
        <v>2023</v>
      </c>
      <c r="O289" s="11" t="s">
        <v>447</v>
      </c>
      <c r="Q289" s="11" t="s">
        <v>13</v>
      </c>
      <c r="R289" t="s">
        <v>245</v>
      </c>
      <c r="S289" t="s">
        <v>246</v>
      </c>
      <c r="T289">
        <v>6758</v>
      </c>
      <c r="V289">
        <v>100</v>
      </c>
      <c r="W289" t="s">
        <v>182</v>
      </c>
      <c r="X289">
        <v>2</v>
      </c>
      <c r="Y289">
        <v>12967</v>
      </c>
      <c r="Z289">
        <v>1</v>
      </c>
      <c r="AA289">
        <v>95836</v>
      </c>
      <c r="AB289">
        <v>0</v>
      </c>
      <c r="AC289" t="s">
        <v>186</v>
      </c>
      <c r="AD289">
        <v>0</v>
      </c>
      <c r="AE289">
        <v>8</v>
      </c>
      <c r="AF289">
        <v>1</v>
      </c>
      <c r="AG289" t="s">
        <v>247</v>
      </c>
      <c r="AH289">
        <v>5</v>
      </c>
      <c r="AI289">
        <v>1</v>
      </c>
      <c r="AJ289">
        <v>1</v>
      </c>
      <c r="AK289">
        <v>0</v>
      </c>
      <c r="AL289" s="33" t="s">
        <v>554</v>
      </c>
      <c r="AO289" t="s">
        <v>186</v>
      </c>
      <c r="AP289">
        <v>50</v>
      </c>
      <c r="AQ289" t="s">
        <v>192</v>
      </c>
      <c r="AR289" t="s">
        <v>13</v>
      </c>
      <c r="AS289" t="s">
        <v>447</v>
      </c>
      <c r="AT289" t="s">
        <v>834</v>
      </c>
      <c r="AV289">
        <v>12967</v>
      </c>
      <c r="AW289">
        <v>0</v>
      </c>
      <c r="AX289" t="s">
        <v>187</v>
      </c>
      <c r="AY289" t="str">
        <f>+MID(D289,4,2)</f>
        <v>10</v>
      </c>
    </row>
    <row r="290" spans="1:51" hidden="1" x14ac:dyDescent="0.2">
      <c r="A290" s="14" t="s">
        <v>180</v>
      </c>
      <c r="B290">
        <v>1734</v>
      </c>
      <c r="C290">
        <v>0</v>
      </c>
      <c r="D290" s="17" t="s">
        <v>835</v>
      </c>
      <c r="E290" t="s">
        <v>836</v>
      </c>
      <c r="F290">
        <v>100</v>
      </c>
      <c r="G290" t="s">
        <v>188</v>
      </c>
      <c r="H290" s="11">
        <v>0</v>
      </c>
      <c r="I290">
        <v>12004</v>
      </c>
      <c r="J290" t="s">
        <v>182</v>
      </c>
      <c r="K290">
        <v>2</v>
      </c>
      <c r="L290" t="s">
        <v>191</v>
      </c>
      <c r="M290" s="11">
        <v>477</v>
      </c>
      <c r="N290">
        <v>23</v>
      </c>
      <c r="O290" s="11" t="s">
        <v>835</v>
      </c>
      <c r="Q290" s="11" t="s">
        <v>13</v>
      </c>
      <c r="R290" t="s">
        <v>245</v>
      </c>
      <c r="S290" t="s">
        <v>246</v>
      </c>
      <c r="T290">
        <v>6758</v>
      </c>
      <c r="V290">
        <v>100</v>
      </c>
      <c r="W290" t="s">
        <v>182</v>
      </c>
      <c r="X290">
        <v>2</v>
      </c>
      <c r="Y290">
        <v>-12004</v>
      </c>
      <c r="Z290">
        <v>1</v>
      </c>
      <c r="AA290">
        <v>96376</v>
      </c>
      <c r="AB290">
        <v>0</v>
      </c>
      <c r="AC290" t="s">
        <v>189</v>
      </c>
      <c r="AD290">
        <v>0</v>
      </c>
      <c r="AE290">
        <v>3</v>
      </c>
      <c r="AF290">
        <v>1</v>
      </c>
      <c r="AG290" t="s">
        <v>247</v>
      </c>
      <c r="AH290">
        <v>5</v>
      </c>
      <c r="AI290">
        <v>1</v>
      </c>
      <c r="AJ290">
        <v>1</v>
      </c>
      <c r="AK290">
        <v>0</v>
      </c>
      <c r="AL290" s="33" t="s">
        <v>568</v>
      </c>
      <c r="AO290" t="s">
        <v>189</v>
      </c>
      <c r="AP290">
        <v>11</v>
      </c>
      <c r="AQ290" t="s">
        <v>192</v>
      </c>
      <c r="AR290" t="s">
        <v>13</v>
      </c>
      <c r="AS290" t="s">
        <v>835</v>
      </c>
      <c r="AT290" t="s">
        <v>836</v>
      </c>
      <c r="AV290">
        <v>0</v>
      </c>
      <c r="AW290">
        <v>12004</v>
      </c>
      <c r="AX290" t="s">
        <v>187</v>
      </c>
    </row>
    <row r="291" spans="1:51" hidden="1" x14ac:dyDescent="0.2">
      <c r="A291" s="14" t="s">
        <v>180</v>
      </c>
      <c r="B291">
        <v>1734</v>
      </c>
      <c r="C291">
        <v>0</v>
      </c>
      <c r="D291" s="17" t="s">
        <v>835</v>
      </c>
      <c r="E291" t="s">
        <v>836</v>
      </c>
      <c r="F291">
        <v>100</v>
      </c>
      <c r="G291" t="s">
        <v>181</v>
      </c>
      <c r="H291" s="11">
        <v>12004</v>
      </c>
      <c r="I291">
        <v>0</v>
      </c>
      <c r="J291" t="s">
        <v>182</v>
      </c>
      <c r="K291">
        <v>2</v>
      </c>
      <c r="L291" t="s">
        <v>191</v>
      </c>
      <c r="M291" s="11">
        <v>477</v>
      </c>
      <c r="N291">
        <v>23</v>
      </c>
      <c r="O291" s="11" t="s">
        <v>835</v>
      </c>
      <c r="Q291" s="11" t="s">
        <v>13</v>
      </c>
      <c r="R291" t="s">
        <v>245</v>
      </c>
      <c r="S291" t="s">
        <v>246</v>
      </c>
      <c r="T291">
        <v>6758</v>
      </c>
      <c r="V291">
        <v>100</v>
      </c>
      <c r="W291" t="s">
        <v>182</v>
      </c>
      <c r="X291">
        <v>2</v>
      </c>
      <c r="Y291">
        <v>12004</v>
      </c>
      <c r="Z291">
        <v>1</v>
      </c>
      <c r="AA291">
        <v>96381</v>
      </c>
      <c r="AB291">
        <v>0</v>
      </c>
      <c r="AC291" t="s">
        <v>186</v>
      </c>
      <c r="AD291">
        <v>0</v>
      </c>
      <c r="AE291">
        <v>7</v>
      </c>
      <c r="AF291">
        <v>1</v>
      </c>
      <c r="AG291" t="s">
        <v>247</v>
      </c>
      <c r="AH291">
        <v>5</v>
      </c>
      <c r="AI291">
        <v>1</v>
      </c>
      <c r="AJ291">
        <v>1</v>
      </c>
      <c r="AK291">
        <v>0</v>
      </c>
      <c r="AL291" s="33" t="s">
        <v>604</v>
      </c>
      <c r="AO291" t="s">
        <v>186</v>
      </c>
      <c r="AP291">
        <v>50</v>
      </c>
      <c r="AQ291" t="s">
        <v>192</v>
      </c>
      <c r="AR291" t="s">
        <v>13</v>
      </c>
      <c r="AS291" t="s">
        <v>835</v>
      </c>
      <c r="AT291" t="s">
        <v>836</v>
      </c>
      <c r="AV291">
        <v>12004</v>
      </c>
      <c r="AW291">
        <v>0</v>
      </c>
      <c r="AX291" t="s">
        <v>187</v>
      </c>
      <c r="AY291" t="str">
        <f>+MID(D291,4,2)</f>
        <v>10</v>
      </c>
    </row>
    <row r="292" spans="1:51" hidden="1" x14ac:dyDescent="0.2">
      <c r="A292" s="14" t="s">
        <v>180</v>
      </c>
      <c r="B292">
        <v>1734</v>
      </c>
      <c r="C292">
        <v>0</v>
      </c>
      <c r="D292" s="17" t="s">
        <v>814</v>
      </c>
      <c r="E292" t="s">
        <v>837</v>
      </c>
      <c r="F292">
        <v>100</v>
      </c>
      <c r="G292" t="s">
        <v>188</v>
      </c>
      <c r="H292" s="11">
        <v>0</v>
      </c>
      <c r="I292">
        <v>3884</v>
      </c>
      <c r="J292" t="s">
        <v>182</v>
      </c>
      <c r="K292">
        <v>2</v>
      </c>
      <c r="L292" t="s">
        <v>191</v>
      </c>
      <c r="M292" s="11">
        <v>493</v>
      </c>
      <c r="N292">
        <v>23</v>
      </c>
      <c r="O292" s="11" t="s">
        <v>814</v>
      </c>
      <c r="Q292" s="11" t="s">
        <v>13</v>
      </c>
      <c r="R292" t="s">
        <v>245</v>
      </c>
      <c r="S292" t="s">
        <v>246</v>
      </c>
      <c r="T292">
        <v>6758</v>
      </c>
      <c r="V292">
        <v>100</v>
      </c>
      <c r="W292" t="s">
        <v>182</v>
      </c>
      <c r="X292">
        <v>2</v>
      </c>
      <c r="Y292">
        <v>-3884</v>
      </c>
      <c r="Z292">
        <v>1</v>
      </c>
      <c r="AA292">
        <v>96592</v>
      </c>
      <c r="AB292">
        <v>0</v>
      </c>
      <c r="AC292" t="s">
        <v>189</v>
      </c>
      <c r="AD292">
        <v>0</v>
      </c>
      <c r="AE292">
        <v>4</v>
      </c>
      <c r="AF292">
        <v>1</v>
      </c>
      <c r="AG292" t="s">
        <v>247</v>
      </c>
      <c r="AH292">
        <v>5</v>
      </c>
      <c r="AI292">
        <v>1</v>
      </c>
      <c r="AJ292">
        <v>1</v>
      </c>
      <c r="AK292">
        <v>0</v>
      </c>
      <c r="AL292" s="33" t="s">
        <v>814</v>
      </c>
      <c r="AO292" t="s">
        <v>189</v>
      </c>
      <c r="AP292">
        <v>11</v>
      </c>
      <c r="AQ292" t="s">
        <v>192</v>
      </c>
      <c r="AR292" t="s">
        <v>13</v>
      </c>
      <c r="AS292" t="s">
        <v>814</v>
      </c>
      <c r="AT292" t="s">
        <v>837</v>
      </c>
      <c r="AV292">
        <v>0</v>
      </c>
      <c r="AW292">
        <v>3884</v>
      </c>
      <c r="AX292" t="s">
        <v>187</v>
      </c>
    </row>
    <row r="293" spans="1:51" hidden="1" x14ac:dyDescent="0.2">
      <c r="A293" s="14" t="s">
        <v>180</v>
      </c>
      <c r="B293">
        <v>1734</v>
      </c>
      <c r="C293">
        <v>0</v>
      </c>
      <c r="D293" s="17" t="s">
        <v>814</v>
      </c>
      <c r="E293" t="s">
        <v>837</v>
      </c>
      <c r="F293">
        <v>100</v>
      </c>
      <c r="G293" t="s">
        <v>181</v>
      </c>
      <c r="H293" s="11">
        <v>3884</v>
      </c>
      <c r="I293">
        <v>0</v>
      </c>
      <c r="J293" t="s">
        <v>182</v>
      </c>
      <c r="K293">
        <v>2</v>
      </c>
      <c r="L293" t="s">
        <v>191</v>
      </c>
      <c r="M293" s="11">
        <v>493</v>
      </c>
      <c r="N293">
        <v>23</v>
      </c>
      <c r="O293" s="11" t="s">
        <v>814</v>
      </c>
      <c r="Q293" s="11" t="s">
        <v>13</v>
      </c>
      <c r="R293" t="s">
        <v>245</v>
      </c>
      <c r="S293" t="s">
        <v>246</v>
      </c>
      <c r="T293">
        <v>6758</v>
      </c>
      <c r="V293">
        <v>100</v>
      </c>
      <c r="W293" t="s">
        <v>182</v>
      </c>
      <c r="X293">
        <v>2</v>
      </c>
      <c r="Y293">
        <v>3884</v>
      </c>
      <c r="Z293">
        <v>1</v>
      </c>
      <c r="AA293">
        <v>96381</v>
      </c>
      <c r="AB293">
        <v>0</v>
      </c>
      <c r="AC293" t="s">
        <v>186</v>
      </c>
      <c r="AD293">
        <v>0</v>
      </c>
      <c r="AE293">
        <v>8</v>
      </c>
      <c r="AF293">
        <v>2</v>
      </c>
      <c r="AG293" t="s">
        <v>247</v>
      </c>
      <c r="AH293">
        <v>5</v>
      </c>
      <c r="AI293">
        <v>1</v>
      </c>
      <c r="AJ293">
        <v>1</v>
      </c>
      <c r="AK293">
        <v>0</v>
      </c>
      <c r="AL293" s="33" t="s">
        <v>604</v>
      </c>
      <c r="AO293" t="s">
        <v>186</v>
      </c>
      <c r="AP293">
        <v>50</v>
      </c>
      <c r="AQ293" t="s">
        <v>192</v>
      </c>
      <c r="AR293" t="s">
        <v>13</v>
      </c>
      <c r="AS293" t="s">
        <v>814</v>
      </c>
      <c r="AT293" t="s">
        <v>837</v>
      </c>
      <c r="AV293">
        <v>3884</v>
      </c>
      <c r="AW293">
        <v>0</v>
      </c>
      <c r="AX293" t="s">
        <v>187</v>
      </c>
      <c r="AY293" t="str">
        <f>+MID(D293,4,2)</f>
        <v>11</v>
      </c>
    </row>
    <row r="294" spans="1:51" hidden="1" x14ac:dyDescent="0.2">
      <c r="A294" s="14" t="s">
        <v>180</v>
      </c>
      <c r="B294">
        <v>1734</v>
      </c>
      <c r="C294">
        <v>0</v>
      </c>
      <c r="D294" s="17" t="s">
        <v>838</v>
      </c>
      <c r="E294" t="s">
        <v>839</v>
      </c>
      <c r="F294">
        <v>100</v>
      </c>
      <c r="G294" t="s">
        <v>188</v>
      </c>
      <c r="H294" s="11">
        <v>0</v>
      </c>
      <c r="I294">
        <v>9190</v>
      </c>
      <c r="J294" t="s">
        <v>182</v>
      </c>
      <c r="K294">
        <v>2</v>
      </c>
      <c r="L294" t="s">
        <v>191</v>
      </c>
      <c r="M294" s="11">
        <v>541</v>
      </c>
      <c r="N294">
        <v>23</v>
      </c>
      <c r="O294" s="11" t="s">
        <v>838</v>
      </c>
      <c r="Q294" s="11" t="s">
        <v>13</v>
      </c>
      <c r="R294" t="s">
        <v>245</v>
      </c>
      <c r="S294" t="s">
        <v>246</v>
      </c>
      <c r="T294">
        <v>6758</v>
      </c>
      <c r="V294">
        <v>100</v>
      </c>
      <c r="W294" t="s">
        <v>182</v>
      </c>
      <c r="X294">
        <v>2</v>
      </c>
      <c r="Y294">
        <v>-9190</v>
      </c>
      <c r="Z294">
        <v>1</v>
      </c>
      <c r="AA294">
        <v>97168</v>
      </c>
      <c r="AB294">
        <v>0</v>
      </c>
      <c r="AC294" t="s">
        <v>189</v>
      </c>
      <c r="AD294">
        <v>0</v>
      </c>
      <c r="AE294">
        <v>3</v>
      </c>
      <c r="AF294">
        <v>1</v>
      </c>
      <c r="AG294" t="s">
        <v>247</v>
      </c>
      <c r="AH294">
        <v>5</v>
      </c>
      <c r="AI294">
        <v>1</v>
      </c>
      <c r="AJ294">
        <v>1</v>
      </c>
      <c r="AK294">
        <v>0</v>
      </c>
      <c r="AL294" s="33" t="s">
        <v>838</v>
      </c>
      <c r="AO294" t="s">
        <v>189</v>
      </c>
      <c r="AP294">
        <v>11</v>
      </c>
      <c r="AQ294" t="s">
        <v>192</v>
      </c>
      <c r="AR294" t="s">
        <v>13</v>
      </c>
      <c r="AS294" t="s">
        <v>838</v>
      </c>
      <c r="AT294" t="s">
        <v>839</v>
      </c>
      <c r="AV294">
        <v>0</v>
      </c>
      <c r="AW294">
        <v>9190</v>
      </c>
      <c r="AX294" t="s">
        <v>187</v>
      </c>
    </row>
    <row r="295" spans="1:51" x14ac:dyDescent="0.2">
      <c r="A295" s="14" t="s">
        <v>180</v>
      </c>
      <c r="B295">
        <v>1734</v>
      </c>
      <c r="C295">
        <v>0</v>
      </c>
      <c r="D295" s="17" t="s">
        <v>838</v>
      </c>
      <c r="E295" t="s">
        <v>839</v>
      </c>
      <c r="F295">
        <v>100</v>
      </c>
      <c r="G295" t="s">
        <v>181</v>
      </c>
      <c r="H295" s="11">
        <v>9190</v>
      </c>
      <c r="I295">
        <v>0</v>
      </c>
      <c r="J295" t="s">
        <v>182</v>
      </c>
      <c r="K295">
        <v>2</v>
      </c>
      <c r="L295" t="s">
        <v>191</v>
      </c>
      <c r="M295" s="11">
        <v>541</v>
      </c>
      <c r="N295">
        <v>23</v>
      </c>
      <c r="O295" s="11" t="s">
        <v>838</v>
      </c>
      <c r="Q295" s="11" t="s">
        <v>13</v>
      </c>
      <c r="R295" t="s">
        <v>245</v>
      </c>
      <c r="S295" t="s">
        <v>246</v>
      </c>
      <c r="T295">
        <v>6758</v>
      </c>
      <c r="V295">
        <v>100</v>
      </c>
      <c r="W295" t="s">
        <v>182</v>
      </c>
      <c r="X295">
        <v>2</v>
      </c>
      <c r="Y295">
        <v>9190</v>
      </c>
      <c r="Z295">
        <v>1</v>
      </c>
      <c r="AA295">
        <v>97169</v>
      </c>
      <c r="AB295">
        <v>0</v>
      </c>
      <c r="AC295" t="s">
        <v>186</v>
      </c>
      <c r="AD295">
        <v>0</v>
      </c>
      <c r="AE295">
        <v>7</v>
      </c>
      <c r="AF295">
        <v>1</v>
      </c>
      <c r="AG295" t="s">
        <v>247</v>
      </c>
      <c r="AH295">
        <v>5</v>
      </c>
      <c r="AI295">
        <v>1</v>
      </c>
      <c r="AJ295">
        <v>1</v>
      </c>
      <c r="AK295">
        <v>0</v>
      </c>
      <c r="AL295" s="33" t="s">
        <v>597</v>
      </c>
      <c r="AO295" t="s">
        <v>186</v>
      </c>
      <c r="AP295">
        <v>50</v>
      </c>
      <c r="AQ295" t="s">
        <v>192</v>
      </c>
      <c r="AR295" t="s">
        <v>13</v>
      </c>
      <c r="AS295" t="s">
        <v>838</v>
      </c>
      <c r="AT295" t="s">
        <v>839</v>
      </c>
      <c r="AV295">
        <v>9190</v>
      </c>
      <c r="AW295">
        <v>0</v>
      </c>
      <c r="AX295" t="s">
        <v>187</v>
      </c>
      <c r="AY295" t="str">
        <f>+MID(D295,4,2)</f>
        <v>12</v>
      </c>
    </row>
    <row r="296" spans="1:51" hidden="1" x14ac:dyDescent="0.2">
      <c r="A296" s="14" t="s">
        <v>180</v>
      </c>
      <c r="B296">
        <v>1734</v>
      </c>
      <c r="C296">
        <v>0</v>
      </c>
      <c r="D296" s="17" t="s">
        <v>609</v>
      </c>
      <c r="E296" t="s">
        <v>840</v>
      </c>
      <c r="F296">
        <v>100</v>
      </c>
      <c r="G296" t="s">
        <v>188</v>
      </c>
      <c r="H296" s="11">
        <v>0</v>
      </c>
      <c r="I296">
        <v>9316</v>
      </c>
      <c r="J296" t="s">
        <v>182</v>
      </c>
      <c r="K296">
        <v>2</v>
      </c>
      <c r="L296" t="s">
        <v>191</v>
      </c>
      <c r="M296" s="11">
        <v>566</v>
      </c>
      <c r="O296" s="11" t="s">
        <v>609</v>
      </c>
      <c r="Q296" s="11" t="s">
        <v>13</v>
      </c>
      <c r="R296" t="s">
        <v>245</v>
      </c>
      <c r="S296" t="s">
        <v>246</v>
      </c>
      <c r="T296">
        <v>6758</v>
      </c>
      <c r="V296">
        <v>100</v>
      </c>
      <c r="W296" t="s">
        <v>182</v>
      </c>
      <c r="X296">
        <v>2</v>
      </c>
      <c r="Y296">
        <v>-9316</v>
      </c>
      <c r="Z296">
        <v>1</v>
      </c>
      <c r="AA296">
        <v>97493</v>
      </c>
      <c r="AB296">
        <v>0</v>
      </c>
      <c r="AC296" t="s">
        <v>189</v>
      </c>
      <c r="AD296">
        <v>0</v>
      </c>
      <c r="AE296">
        <v>3</v>
      </c>
      <c r="AF296">
        <v>1</v>
      </c>
      <c r="AG296" t="s">
        <v>247</v>
      </c>
      <c r="AH296">
        <v>5</v>
      </c>
      <c r="AI296">
        <v>1</v>
      </c>
      <c r="AJ296">
        <v>1</v>
      </c>
      <c r="AK296">
        <v>0</v>
      </c>
      <c r="AL296" s="33" t="s">
        <v>609</v>
      </c>
      <c r="AO296" t="s">
        <v>189</v>
      </c>
      <c r="AP296">
        <v>11</v>
      </c>
      <c r="AQ296" t="s">
        <v>192</v>
      </c>
      <c r="AR296" t="s">
        <v>13</v>
      </c>
      <c r="AS296" t="s">
        <v>609</v>
      </c>
      <c r="AT296" t="s">
        <v>840</v>
      </c>
      <c r="AV296">
        <v>0</v>
      </c>
      <c r="AW296">
        <v>9316</v>
      </c>
      <c r="AX296" t="s">
        <v>187</v>
      </c>
    </row>
    <row r="297" spans="1:51" x14ac:dyDescent="0.2">
      <c r="A297" s="14" t="s">
        <v>180</v>
      </c>
      <c r="B297">
        <v>1734</v>
      </c>
      <c r="C297">
        <v>0</v>
      </c>
      <c r="D297" s="17" t="s">
        <v>609</v>
      </c>
      <c r="E297" t="s">
        <v>840</v>
      </c>
      <c r="F297">
        <v>100</v>
      </c>
      <c r="G297" t="s">
        <v>181</v>
      </c>
      <c r="H297" s="11">
        <v>9316</v>
      </c>
      <c r="I297">
        <v>0</v>
      </c>
      <c r="J297" t="s">
        <v>182</v>
      </c>
      <c r="K297">
        <v>2</v>
      </c>
      <c r="L297" t="s">
        <v>191</v>
      </c>
      <c r="M297" s="11">
        <v>566</v>
      </c>
      <c r="O297" s="11" t="s">
        <v>609</v>
      </c>
      <c r="Q297" s="11" t="s">
        <v>13</v>
      </c>
      <c r="R297" t="s">
        <v>245</v>
      </c>
      <c r="S297" t="s">
        <v>246</v>
      </c>
      <c r="T297">
        <v>6758</v>
      </c>
      <c r="V297">
        <v>100</v>
      </c>
      <c r="W297" t="s">
        <v>182</v>
      </c>
      <c r="X297">
        <v>2</v>
      </c>
      <c r="Y297">
        <v>9316</v>
      </c>
      <c r="Z297">
        <v>1</v>
      </c>
      <c r="AA297">
        <v>97494</v>
      </c>
      <c r="AB297">
        <v>0</v>
      </c>
      <c r="AC297" t="s">
        <v>186</v>
      </c>
      <c r="AD297">
        <v>0</v>
      </c>
      <c r="AE297">
        <v>7</v>
      </c>
      <c r="AF297">
        <v>1</v>
      </c>
      <c r="AG297" t="s">
        <v>247</v>
      </c>
      <c r="AH297">
        <v>5</v>
      </c>
      <c r="AI297">
        <v>1</v>
      </c>
      <c r="AJ297">
        <v>1</v>
      </c>
      <c r="AK297">
        <v>0</v>
      </c>
      <c r="AL297" s="33" t="s">
        <v>841</v>
      </c>
      <c r="AO297" t="s">
        <v>186</v>
      </c>
      <c r="AP297">
        <v>50</v>
      </c>
      <c r="AQ297" t="s">
        <v>192</v>
      </c>
      <c r="AR297" t="s">
        <v>13</v>
      </c>
      <c r="AS297" t="s">
        <v>609</v>
      </c>
      <c r="AT297" t="s">
        <v>840</v>
      </c>
      <c r="AV297">
        <v>9316</v>
      </c>
      <c r="AW297">
        <v>0</v>
      </c>
      <c r="AX297" t="s">
        <v>187</v>
      </c>
      <c r="AY297" t="str">
        <f>+MID(D297,4,2)</f>
        <v>12</v>
      </c>
    </row>
    <row r="298" spans="1:51" hidden="1" x14ac:dyDescent="0.2">
      <c r="A298" s="14" t="s">
        <v>180</v>
      </c>
      <c r="B298">
        <v>1741</v>
      </c>
      <c r="C298">
        <v>0</v>
      </c>
      <c r="D298" s="17" t="s">
        <v>568</v>
      </c>
      <c r="E298" t="s">
        <v>842</v>
      </c>
      <c r="F298">
        <v>100</v>
      </c>
      <c r="G298" t="s">
        <v>188</v>
      </c>
      <c r="H298" s="11">
        <v>0</v>
      </c>
      <c r="I298">
        <v>23.61</v>
      </c>
      <c r="J298" t="s">
        <v>182</v>
      </c>
      <c r="K298">
        <v>2</v>
      </c>
      <c r="L298" t="s">
        <v>191</v>
      </c>
      <c r="M298" s="11">
        <v>1397</v>
      </c>
      <c r="N298" t="s">
        <v>185</v>
      </c>
      <c r="O298" s="11" t="s">
        <v>494</v>
      </c>
      <c r="Q298" s="11" t="s">
        <v>437</v>
      </c>
      <c r="R298" t="s">
        <v>470</v>
      </c>
      <c r="S298" t="s">
        <v>184</v>
      </c>
      <c r="T298">
        <v>34170</v>
      </c>
      <c r="U298" t="s">
        <v>185</v>
      </c>
      <c r="V298">
        <v>100</v>
      </c>
      <c r="W298" t="s">
        <v>182</v>
      </c>
      <c r="X298">
        <v>2</v>
      </c>
      <c r="Y298">
        <v>-23.61</v>
      </c>
      <c r="Z298">
        <v>1</v>
      </c>
      <c r="AA298">
        <v>95846</v>
      </c>
      <c r="AB298">
        <v>0</v>
      </c>
      <c r="AC298" t="s">
        <v>189</v>
      </c>
      <c r="AD298">
        <v>0</v>
      </c>
      <c r="AE298">
        <v>1</v>
      </c>
      <c r="AF298">
        <v>1</v>
      </c>
      <c r="AG298">
        <v>892812400</v>
      </c>
      <c r="AH298">
        <v>5</v>
      </c>
      <c r="AI298">
        <v>1</v>
      </c>
      <c r="AJ298">
        <v>1</v>
      </c>
      <c r="AK298">
        <v>0</v>
      </c>
      <c r="AL298" s="33" t="s">
        <v>566</v>
      </c>
      <c r="AO298" t="s">
        <v>189</v>
      </c>
      <c r="AP298">
        <v>17</v>
      </c>
      <c r="AQ298" t="s">
        <v>192</v>
      </c>
      <c r="AR298" t="s">
        <v>437</v>
      </c>
      <c r="AS298" t="s">
        <v>568</v>
      </c>
      <c r="AT298" t="s">
        <v>842</v>
      </c>
      <c r="AV298">
        <v>0</v>
      </c>
      <c r="AW298">
        <v>23.61</v>
      </c>
      <c r="AX298" t="s">
        <v>187</v>
      </c>
    </row>
    <row r="299" spans="1:51" hidden="1" x14ac:dyDescent="0.2">
      <c r="A299" s="14" t="s">
        <v>180</v>
      </c>
      <c r="B299">
        <v>1741</v>
      </c>
      <c r="C299">
        <v>0</v>
      </c>
      <c r="D299" s="17" t="s">
        <v>568</v>
      </c>
      <c r="E299" t="s">
        <v>842</v>
      </c>
      <c r="F299">
        <v>100</v>
      </c>
      <c r="G299" t="s">
        <v>181</v>
      </c>
      <c r="H299" s="11">
        <v>23.61</v>
      </c>
      <c r="I299">
        <v>0</v>
      </c>
      <c r="J299" t="s">
        <v>182</v>
      </c>
      <c r="K299">
        <v>2</v>
      </c>
      <c r="L299" t="s">
        <v>191</v>
      </c>
      <c r="M299" s="11">
        <v>1397</v>
      </c>
      <c r="N299" t="s">
        <v>185</v>
      </c>
      <c r="O299" s="11" t="s">
        <v>494</v>
      </c>
      <c r="Q299" s="11" t="s">
        <v>437</v>
      </c>
      <c r="R299" t="s">
        <v>470</v>
      </c>
      <c r="S299" t="s">
        <v>184</v>
      </c>
      <c r="T299">
        <v>34170</v>
      </c>
      <c r="U299" t="s">
        <v>185</v>
      </c>
      <c r="V299">
        <v>100</v>
      </c>
      <c r="W299" t="s">
        <v>182</v>
      </c>
      <c r="X299">
        <v>2</v>
      </c>
      <c r="Y299">
        <v>23.61</v>
      </c>
      <c r="Z299">
        <v>1</v>
      </c>
      <c r="AA299">
        <v>96526</v>
      </c>
      <c r="AB299">
        <v>0</v>
      </c>
      <c r="AC299" t="s">
        <v>186</v>
      </c>
      <c r="AD299">
        <v>0</v>
      </c>
      <c r="AE299">
        <v>15</v>
      </c>
      <c r="AF299">
        <v>1</v>
      </c>
      <c r="AG299">
        <v>892812400</v>
      </c>
      <c r="AH299">
        <v>5</v>
      </c>
      <c r="AI299">
        <v>1</v>
      </c>
      <c r="AJ299">
        <v>1</v>
      </c>
      <c r="AK299">
        <v>0</v>
      </c>
      <c r="AL299" s="33" t="s">
        <v>604</v>
      </c>
      <c r="AO299" t="s">
        <v>186</v>
      </c>
      <c r="AP299">
        <v>53</v>
      </c>
      <c r="AQ299" t="s">
        <v>192</v>
      </c>
      <c r="AR299" t="s">
        <v>437</v>
      </c>
      <c r="AS299" t="s">
        <v>568</v>
      </c>
      <c r="AT299" t="s">
        <v>842</v>
      </c>
      <c r="AV299">
        <v>23.61</v>
      </c>
      <c r="AW299">
        <v>0</v>
      </c>
      <c r="AX299" t="s">
        <v>187</v>
      </c>
      <c r="AY299" t="str">
        <f>+MID(D299,4,2)</f>
        <v>10</v>
      </c>
    </row>
    <row r="300" spans="1:51" hidden="1" x14ac:dyDescent="0.2">
      <c r="A300" s="14" t="s">
        <v>180</v>
      </c>
      <c r="B300">
        <v>1741</v>
      </c>
      <c r="C300">
        <v>0</v>
      </c>
      <c r="D300" s="17" t="s">
        <v>598</v>
      </c>
      <c r="E300" t="s">
        <v>843</v>
      </c>
      <c r="F300">
        <v>100</v>
      </c>
      <c r="G300" t="s">
        <v>188</v>
      </c>
      <c r="H300" s="11">
        <v>0</v>
      </c>
      <c r="I300">
        <v>116.1</v>
      </c>
      <c r="J300" t="s">
        <v>182</v>
      </c>
      <c r="K300">
        <v>2</v>
      </c>
      <c r="L300" t="s">
        <v>191</v>
      </c>
      <c r="M300" s="11">
        <v>1847</v>
      </c>
      <c r="N300" t="s">
        <v>185</v>
      </c>
      <c r="O300" s="11" t="s">
        <v>594</v>
      </c>
      <c r="Q300" s="11" t="s">
        <v>437</v>
      </c>
      <c r="R300" t="s">
        <v>470</v>
      </c>
      <c r="S300" t="s">
        <v>184</v>
      </c>
      <c r="T300">
        <v>34170</v>
      </c>
      <c r="U300" t="s">
        <v>185</v>
      </c>
      <c r="V300">
        <v>100</v>
      </c>
      <c r="W300" t="s">
        <v>182</v>
      </c>
      <c r="X300">
        <v>2</v>
      </c>
      <c r="Y300">
        <v>-116.1</v>
      </c>
      <c r="Z300">
        <v>1</v>
      </c>
      <c r="AA300">
        <v>97190</v>
      </c>
      <c r="AB300">
        <v>0</v>
      </c>
      <c r="AC300" t="s">
        <v>189</v>
      </c>
      <c r="AD300">
        <v>0</v>
      </c>
      <c r="AE300">
        <v>1</v>
      </c>
      <c r="AF300">
        <v>1</v>
      </c>
      <c r="AG300">
        <v>892812400</v>
      </c>
      <c r="AH300">
        <v>5</v>
      </c>
      <c r="AI300">
        <v>1</v>
      </c>
      <c r="AJ300">
        <v>1</v>
      </c>
      <c r="AK300">
        <v>0</v>
      </c>
      <c r="AL300" s="33" t="s">
        <v>698</v>
      </c>
      <c r="AO300" t="s">
        <v>189</v>
      </c>
      <c r="AP300">
        <v>17</v>
      </c>
      <c r="AQ300" t="s">
        <v>192</v>
      </c>
      <c r="AR300" t="s">
        <v>437</v>
      </c>
      <c r="AS300" t="s">
        <v>598</v>
      </c>
      <c r="AT300" t="s">
        <v>843</v>
      </c>
      <c r="AV300">
        <v>0</v>
      </c>
      <c r="AW300">
        <v>116.1</v>
      </c>
      <c r="AX300" t="s">
        <v>187</v>
      </c>
    </row>
    <row r="301" spans="1:51" x14ac:dyDescent="0.2">
      <c r="A301" s="14" t="s">
        <v>180</v>
      </c>
      <c r="B301">
        <v>1741</v>
      </c>
      <c r="C301">
        <v>0</v>
      </c>
      <c r="D301" s="17" t="s">
        <v>598</v>
      </c>
      <c r="E301" t="s">
        <v>843</v>
      </c>
      <c r="F301">
        <v>100</v>
      </c>
      <c r="G301" t="s">
        <v>181</v>
      </c>
      <c r="H301" s="11">
        <v>116.1</v>
      </c>
      <c r="I301">
        <v>0</v>
      </c>
      <c r="J301" t="s">
        <v>182</v>
      </c>
      <c r="K301">
        <v>2</v>
      </c>
      <c r="L301" t="s">
        <v>191</v>
      </c>
      <c r="M301" s="11">
        <v>1847</v>
      </c>
      <c r="N301" t="s">
        <v>185</v>
      </c>
      <c r="O301" s="11" t="s">
        <v>594</v>
      </c>
      <c r="Q301" s="11" t="s">
        <v>437</v>
      </c>
      <c r="R301" t="s">
        <v>470</v>
      </c>
      <c r="S301" t="s">
        <v>184</v>
      </c>
      <c r="T301">
        <v>34170</v>
      </c>
      <c r="U301" t="s">
        <v>185</v>
      </c>
      <c r="V301">
        <v>100</v>
      </c>
      <c r="W301" t="s">
        <v>182</v>
      </c>
      <c r="X301">
        <v>2</v>
      </c>
      <c r="Y301">
        <v>116.1</v>
      </c>
      <c r="Z301">
        <v>1</v>
      </c>
      <c r="AA301">
        <v>97537</v>
      </c>
      <c r="AB301">
        <v>0</v>
      </c>
      <c r="AC301" t="s">
        <v>186</v>
      </c>
      <c r="AD301">
        <v>0</v>
      </c>
      <c r="AE301">
        <v>14</v>
      </c>
      <c r="AF301">
        <v>1</v>
      </c>
      <c r="AG301">
        <v>892812400</v>
      </c>
      <c r="AH301">
        <v>5</v>
      </c>
      <c r="AI301">
        <v>1</v>
      </c>
      <c r="AJ301">
        <v>1</v>
      </c>
      <c r="AK301">
        <v>0</v>
      </c>
      <c r="AL301" s="33" t="s">
        <v>602</v>
      </c>
      <c r="AO301" t="s">
        <v>186</v>
      </c>
      <c r="AP301">
        <v>53</v>
      </c>
      <c r="AQ301" t="s">
        <v>192</v>
      </c>
      <c r="AR301" t="s">
        <v>437</v>
      </c>
      <c r="AS301" t="s">
        <v>598</v>
      </c>
      <c r="AT301" t="s">
        <v>843</v>
      </c>
      <c r="AV301">
        <v>116.1</v>
      </c>
      <c r="AW301">
        <v>0</v>
      </c>
      <c r="AX301" t="s">
        <v>187</v>
      </c>
      <c r="AY301" t="str">
        <f>+MID(D301,4,2)</f>
        <v>12</v>
      </c>
    </row>
    <row r="302" spans="1:51" hidden="1" x14ac:dyDescent="0.2">
      <c r="A302" s="14" t="s">
        <v>180</v>
      </c>
      <c r="B302">
        <v>1756</v>
      </c>
      <c r="C302">
        <v>0</v>
      </c>
      <c r="D302" s="17" t="s">
        <v>594</v>
      </c>
      <c r="E302" t="s">
        <v>844</v>
      </c>
      <c r="F302">
        <v>100</v>
      </c>
      <c r="G302" t="s">
        <v>188</v>
      </c>
      <c r="H302" s="11">
        <v>0</v>
      </c>
      <c r="I302">
        <v>50</v>
      </c>
      <c r="J302" t="s">
        <v>182</v>
      </c>
      <c r="K302">
        <v>2</v>
      </c>
      <c r="L302" t="s">
        <v>191</v>
      </c>
      <c r="M302" s="11">
        <v>40182</v>
      </c>
      <c r="O302" s="11" t="s">
        <v>845</v>
      </c>
      <c r="Q302" s="11" t="s">
        <v>93</v>
      </c>
      <c r="R302" t="s">
        <v>249</v>
      </c>
      <c r="S302" t="s">
        <v>250</v>
      </c>
      <c r="T302">
        <v>21020</v>
      </c>
      <c r="U302" t="s">
        <v>251</v>
      </c>
      <c r="V302">
        <v>100</v>
      </c>
      <c r="W302" t="s">
        <v>182</v>
      </c>
      <c r="X302">
        <v>2</v>
      </c>
      <c r="Y302">
        <v>-50</v>
      </c>
      <c r="Z302">
        <v>1</v>
      </c>
      <c r="AA302">
        <v>95253</v>
      </c>
      <c r="AB302">
        <v>0</v>
      </c>
      <c r="AC302" t="s">
        <v>189</v>
      </c>
      <c r="AD302">
        <v>0</v>
      </c>
      <c r="AE302">
        <v>1</v>
      </c>
      <c r="AF302">
        <v>1</v>
      </c>
      <c r="AG302">
        <v>200805364</v>
      </c>
      <c r="AH302">
        <v>5</v>
      </c>
      <c r="AI302">
        <v>1</v>
      </c>
      <c r="AJ302">
        <v>1</v>
      </c>
      <c r="AK302">
        <v>0</v>
      </c>
      <c r="AL302" s="33" t="s">
        <v>494</v>
      </c>
      <c r="AO302" t="s">
        <v>189</v>
      </c>
      <c r="AP302">
        <v>17</v>
      </c>
      <c r="AQ302" t="s">
        <v>192</v>
      </c>
      <c r="AR302" t="s">
        <v>93</v>
      </c>
      <c r="AS302" t="s">
        <v>594</v>
      </c>
      <c r="AT302" t="s">
        <v>844</v>
      </c>
      <c r="AV302">
        <v>0</v>
      </c>
      <c r="AW302">
        <v>50</v>
      </c>
      <c r="AX302" t="s">
        <v>187</v>
      </c>
    </row>
    <row r="303" spans="1:51" hidden="1" x14ac:dyDescent="0.2">
      <c r="A303" s="14" t="s">
        <v>180</v>
      </c>
      <c r="B303">
        <v>1756</v>
      </c>
      <c r="C303">
        <v>0</v>
      </c>
      <c r="D303" s="17" t="s">
        <v>594</v>
      </c>
      <c r="E303" t="s">
        <v>844</v>
      </c>
      <c r="F303">
        <v>100</v>
      </c>
      <c r="G303" t="s">
        <v>181</v>
      </c>
      <c r="H303" s="11">
        <v>50</v>
      </c>
      <c r="I303">
        <v>0</v>
      </c>
      <c r="J303" t="s">
        <v>182</v>
      </c>
      <c r="K303">
        <v>2</v>
      </c>
      <c r="L303" t="s">
        <v>191</v>
      </c>
      <c r="M303" s="11">
        <v>40182</v>
      </c>
      <c r="O303" s="11" t="s">
        <v>845</v>
      </c>
      <c r="Q303" s="11" t="s">
        <v>93</v>
      </c>
      <c r="R303" t="s">
        <v>249</v>
      </c>
      <c r="S303" t="s">
        <v>250</v>
      </c>
      <c r="T303">
        <v>21020</v>
      </c>
      <c r="U303" t="s">
        <v>251</v>
      </c>
      <c r="V303">
        <v>100</v>
      </c>
      <c r="W303" t="s">
        <v>182</v>
      </c>
      <c r="X303">
        <v>2</v>
      </c>
      <c r="Y303">
        <v>50</v>
      </c>
      <c r="Z303">
        <v>1</v>
      </c>
      <c r="AA303">
        <v>97085</v>
      </c>
      <c r="AB303">
        <v>0</v>
      </c>
      <c r="AC303" t="s">
        <v>186</v>
      </c>
      <c r="AD303">
        <v>0</v>
      </c>
      <c r="AE303">
        <v>14</v>
      </c>
      <c r="AF303">
        <v>1</v>
      </c>
      <c r="AG303">
        <v>200805364</v>
      </c>
      <c r="AH303">
        <v>5</v>
      </c>
      <c r="AI303">
        <v>1</v>
      </c>
      <c r="AJ303">
        <v>1</v>
      </c>
      <c r="AK303">
        <v>0</v>
      </c>
      <c r="AL303" s="33" t="s">
        <v>597</v>
      </c>
      <c r="AO303" t="s">
        <v>186</v>
      </c>
      <c r="AP303">
        <v>53</v>
      </c>
      <c r="AQ303" t="s">
        <v>192</v>
      </c>
      <c r="AR303" t="s">
        <v>93</v>
      </c>
      <c r="AS303" t="s">
        <v>594</v>
      </c>
      <c r="AT303" t="s">
        <v>844</v>
      </c>
      <c r="AV303">
        <v>50</v>
      </c>
      <c r="AW303">
        <v>0</v>
      </c>
      <c r="AX303" t="s">
        <v>187</v>
      </c>
      <c r="AY303" t="str">
        <f>+MID(D303,4,2)</f>
        <v>11</v>
      </c>
    </row>
    <row r="304" spans="1:51" hidden="1" x14ac:dyDescent="0.2">
      <c r="A304" s="14" t="s">
        <v>180</v>
      </c>
      <c r="B304">
        <v>1756</v>
      </c>
      <c r="C304">
        <v>0</v>
      </c>
      <c r="D304" s="17" t="s">
        <v>594</v>
      </c>
      <c r="E304" t="s">
        <v>846</v>
      </c>
      <c r="F304">
        <v>100</v>
      </c>
      <c r="G304" t="s">
        <v>188</v>
      </c>
      <c r="H304" s="11">
        <v>0</v>
      </c>
      <c r="I304">
        <v>75.2</v>
      </c>
      <c r="J304" t="s">
        <v>182</v>
      </c>
      <c r="K304">
        <v>2</v>
      </c>
      <c r="L304" t="s">
        <v>191</v>
      </c>
      <c r="M304" s="11">
        <v>40183</v>
      </c>
      <c r="O304" s="11" t="s">
        <v>845</v>
      </c>
      <c r="Q304" s="11" t="s">
        <v>93</v>
      </c>
      <c r="R304" t="s">
        <v>249</v>
      </c>
      <c r="S304" t="s">
        <v>250</v>
      </c>
      <c r="T304">
        <v>21020</v>
      </c>
      <c r="U304" t="s">
        <v>251</v>
      </c>
      <c r="V304">
        <v>100</v>
      </c>
      <c r="W304" t="s">
        <v>182</v>
      </c>
      <c r="X304">
        <v>2</v>
      </c>
      <c r="Y304">
        <v>-75.2</v>
      </c>
      <c r="Z304">
        <v>1</v>
      </c>
      <c r="AA304">
        <v>95247</v>
      </c>
      <c r="AB304">
        <v>0</v>
      </c>
      <c r="AC304" t="s">
        <v>189</v>
      </c>
      <c r="AD304">
        <v>0</v>
      </c>
      <c r="AE304">
        <v>1</v>
      </c>
      <c r="AF304">
        <v>1</v>
      </c>
      <c r="AG304">
        <v>200805364</v>
      </c>
      <c r="AH304">
        <v>5</v>
      </c>
      <c r="AI304">
        <v>1</v>
      </c>
      <c r="AJ304">
        <v>1</v>
      </c>
      <c r="AK304">
        <v>0</v>
      </c>
      <c r="AL304" s="33" t="s">
        <v>494</v>
      </c>
      <c r="AO304" t="s">
        <v>189</v>
      </c>
      <c r="AP304">
        <v>17</v>
      </c>
      <c r="AQ304" t="s">
        <v>192</v>
      </c>
      <c r="AR304" t="s">
        <v>93</v>
      </c>
      <c r="AS304" t="s">
        <v>594</v>
      </c>
      <c r="AT304" t="s">
        <v>846</v>
      </c>
      <c r="AV304">
        <v>0</v>
      </c>
      <c r="AW304">
        <v>75.2</v>
      </c>
      <c r="AX304" t="s">
        <v>187</v>
      </c>
    </row>
    <row r="305" spans="1:51" hidden="1" x14ac:dyDescent="0.2">
      <c r="A305" s="14" t="s">
        <v>180</v>
      </c>
      <c r="B305">
        <v>1756</v>
      </c>
      <c r="C305">
        <v>0</v>
      </c>
      <c r="D305" s="17" t="s">
        <v>594</v>
      </c>
      <c r="E305" t="s">
        <v>846</v>
      </c>
      <c r="F305">
        <v>100</v>
      </c>
      <c r="G305" t="s">
        <v>181</v>
      </c>
      <c r="H305" s="11">
        <v>75.2</v>
      </c>
      <c r="I305">
        <v>0</v>
      </c>
      <c r="J305" t="s">
        <v>182</v>
      </c>
      <c r="K305">
        <v>2</v>
      </c>
      <c r="L305" t="s">
        <v>191</v>
      </c>
      <c r="M305" s="11">
        <v>40183</v>
      </c>
      <c r="O305" s="11" t="s">
        <v>845</v>
      </c>
      <c r="Q305" s="11" t="s">
        <v>93</v>
      </c>
      <c r="R305" t="s">
        <v>249</v>
      </c>
      <c r="S305" t="s">
        <v>250</v>
      </c>
      <c r="T305">
        <v>21020</v>
      </c>
      <c r="U305" t="s">
        <v>251</v>
      </c>
      <c r="V305">
        <v>100</v>
      </c>
      <c r="W305" t="s">
        <v>182</v>
      </c>
      <c r="X305">
        <v>2</v>
      </c>
      <c r="Y305">
        <v>75.2</v>
      </c>
      <c r="Z305">
        <v>1</v>
      </c>
      <c r="AA305">
        <v>97085</v>
      </c>
      <c r="AB305">
        <v>0</v>
      </c>
      <c r="AC305" t="s">
        <v>186</v>
      </c>
      <c r="AD305">
        <v>0</v>
      </c>
      <c r="AE305">
        <v>14</v>
      </c>
      <c r="AF305">
        <v>2</v>
      </c>
      <c r="AG305">
        <v>200805364</v>
      </c>
      <c r="AH305">
        <v>5</v>
      </c>
      <c r="AI305">
        <v>1</v>
      </c>
      <c r="AJ305">
        <v>1</v>
      </c>
      <c r="AK305">
        <v>0</v>
      </c>
      <c r="AL305" s="33" t="s">
        <v>597</v>
      </c>
      <c r="AO305" t="s">
        <v>186</v>
      </c>
      <c r="AP305">
        <v>53</v>
      </c>
      <c r="AQ305" t="s">
        <v>192</v>
      </c>
      <c r="AR305" t="s">
        <v>93</v>
      </c>
      <c r="AS305" t="s">
        <v>594</v>
      </c>
      <c r="AT305" t="s">
        <v>846</v>
      </c>
      <c r="AV305">
        <v>75.2</v>
      </c>
      <c r="AW305">
        <v>0</v>
      </c>
      <c r="AX305" t="s">
        <v>187</v>
      </c>
      <c r="AY305" t="str">
        <f>+MID(D305,4,2)</f>
        <v>11</v>
      </c>
    </row>
    <row r="306" spans="1:51" hidden="1" x14ac:dyDescent="0.2">
      <c r="A306" s="14" t="s">
        <v>180</v>
      </c>
      <c r="B306">
        <v>1756</v>
      </c>
      <c r="C306">
        <v>0</v>
      </c>
      <c r="D306" s="17" t="s">
        <v>594</v>
      </c>
      <c r="E306" t="s">
        <v>847</v>
      </c>
      <c r="F306">
        <v>100</v>
      </c>
      <c r="G306" t="s">
        <v>188</v>
      </c>
      <c r="H306" s="11">
        <v>0</v>
      </c>
      <c r="I306">
        <v>50</v>
      </c>
      <c r="J306" t="s">
        <v>182</v>
      </c>
      <c r="K306">
        <v>2</v>
      </c>
      <c r="L306" t="s">
        <v>191</v>
      </c>
      <c r="M306" s="11">
        <v>40184</v>
      </c>
      <c r="O306" s="11" t="s">
        <v>845</v>
      </c>
      <c r="Q306" s="11" t="s">
        <v>93</v>
      </c>
      <c r="R306" t="s">
        <v>249</v>
      </c>
      <c r="S306" t="s">
        <v>250</v>
      </c>
      <c r="T306">
        <v>21020</v>
      </c>
      <c r="U306" t="s">
        <v>251</v>
      </c>
      <c r="V306">
        <v>100</v>
      </c>
      <c r="W306" t="s">
        <v>182</v>
      </c>
      <c r="X306">
        <v>2</v>
      </c>
      <c r="Y306">
        <v>-50</v>
      </c>
      <c r="Z306">
        <v>1</v>
      </c>
      <c r="AA306">
        <v>95250</v>
      </c>
      <c r="AB306">
        <v>0</v>
      </c>
      <c r="AC306" t="s">
        <v>189</v>
      </c>
      <c r="AD306">
        <v>0</v>
      </c>
      <c r="AE306">
        <v>1</v>
      </c>
      <c r="AF306">
        <v>1</v>
      </c>
      <c r="AG306">
        <v>200805364</v>
      </c>
      <c r="AH306">
        <v>5</v>
      </c>
      <c r="AI306">
        <v>1</v>
      </c>
      <c r="AJ306">
        <v>1</v>
      </c>
      <c r="AK306">
        <v>0</v>
      </c>
      <c r="AL306" s="33" t="s">
        <v>494</v>
      </c>
      <c r="AO306" t="s">
        <v>189</v>
      </c>
      <c r="AP306">
        <v>17</v>
      </c>
      <c r="AQ306" t="s">
        <v>192</v>
      </c>
      <c r="AR306" t="s">
        <v>93</v>
      </c>
      <c r="AS306" t="s">
        <v>594</v>
      </c>
      <c r="AT306" t="s">
        <v>847</v>
      </c>
      <c r="AV306">
        <v>0</v>
      </c>
      <c r="AW306">
        <v>50</v>
      </c>
      <c r="AX306" t="s">
        <v>187</v>
      </c>
    </row>
    <row r="307" spans="1:51" hidden="1" x14ac:dyDescent="0.2">
      <c r="A307" s="14" t="s">
        <v>180</v>
      </c>
      <c r="B307">
        <v>1756</v>
      </c>
      <c r="C307">
        <v>0</v>
      </c>
      <c r="D307" s="17" t="s">
        <v>594</v>
      </c>
      <c r="E307" t="s">
        <v>847</v>
      </c>
      <c r="F307">
        <v>100</v>
      </c>
      <c r="G307" t="s">
        <v>181</v>
      </c>
      <c r="H307" s="11">
        <v>50</v>
      </c>
      <c r="I307">
        <v>0</v>
      </c>
      <c r="J307" t="s">
        <v>182</v>
      </c>
      <c r="K307">
        <v>2</v>
      </c>
      <c r="L307" t="s">
        <v>191</v>
      </c>
      <c r="M307" s="11">
        <v>40184</v>
      </c>
      <c r="O307" s="11" t="s">
        <v>845</v>
      </c>
      <c r="Q307" s="11" t="s">
        <v>93</v>
      </c>
      <c r="R307" t="s">
        <v>249</v>
      </c>
      <c r="S307" t="s">
        <v>250</v>
      </c>
      <c r="T307">
        <v>21020</v>
      </c>
      <c r="U307" t="s">
        <v>251</v>
      </c>
      <c r="V307">
        <v>100</v>
      </c>
      <c r="W307" t="s">
        <v>182</v>
      </c>
      <c r="X307">
        <v>2</v>
      </c>
      <c r="Y307">
        <v>50</v>
      </c>
      <c r="Z307">
        <v>1</v>
      </c>
      <c r="AA307">
        <v>97085</v>
      </c>
      <c r="AB307">
        <v>0</v>
      </c>
      <c r="AC307" t="s">
        <v>186</v>
      </c>
      <c r="AD307">
        <v>0</v>
      </c>
      <c r="AE307">
        <v>14</v>
      </c>
      <c r="AF307">
        <v>3</v>
      </c>
      <c r="AG307">
        <v>200805364</v>
      </c>
      <c r="AH307">
        <v>5</v>
      </c>
      <c r="AI307">
        <v>1</v>
      </c>
      <c r="AJ307">
        <v>1</v>
      </c>
      <c r="AK307">
        <v>0</v>
      </c>
      <c r="AL307" s="33" t="s">
        <v>597</v>
      </c>
      <c r="AO307" t="s">
        <v>186</v>
      </c>
      <c r="AP307">
        <v>53</v>
      </c>
      <c r="AQ307" t="s">
        <v>192</v>
      </c>
      <c r="AR307" t="s">
        <v>93</v>
      </c>
      <c r="AS307" t="s">
        <v>594</v>
      </c>
      <c r="AT307" t="s">
        <v>847</v>
      </c>
      <c r="AV307">
        <v>50</v>
      </c>
      <c r="AW307">
        <v>0</v>
      </c>
      <c r="AX307" t="s">
        <v>187</v>
      </c>
      <c r="AY307" t="str">
        <f>+MID(D307,4,2)</f>
        <v>11</v>
      </c>
    </row>
    <row r="308" spans="1:51" hidden="1" x14ac:dyDescent="0.2">
      <c r="A308" s="14" t="s">
        <v>180</v>
      </c>
      <c r="B308">
        <v>1756</v>
      </c>
      <c r="C308">
        <v>0</v>
      </c>
      <c r="D308" s="17" t="s">
        <v>594</v>
      </c>
      <c r="E308" t="s">
        <v>848</v>
      </c>
      <c r="F308">
        <v>100</v>
      </c>
      <c r="G308" t="s">
        <v>188</v>
      </c>
      <c r="H308" s="11">
        <v>0</v>
      </c>
      <c r="I308">
        <v>86</v>
      </c>
      <c r="J308" t="s">
        <v>182</v>
      </c>
      <c r="K308">
        <v>2</v>
      </c>
      <c r="L308" t="s">
        <v>191</v>
      </c>
      <c r="M308" s="11">
        <v>40185</v>
      </c>
      <c r="O308" s="11" t="s">
        <v>845</v>
      </c>
      <c r="Q308" s="11" t="s">
        <v>93</v>
      </c>
      <c r="R308" t="s">
        <v>249</v>
      </c>
      <c r="S308" t="s">
        <v>250</v>
      </c>
      <c r="T308">
        <v>21020</v>
      </c>
      <c r="U308" t="s">
        <v>251</v>
      </c>
      <c r="V308">
        <v>100</v>
      </c>
      <c r="W308" t="s">
        <v>182</v>
      </c>
      <c r="X308">
        <v>2</v>
      </c>
      <c r="Y308">
        <v>-86</v>
      </c>
      <c r="Z308">
        <v>1</v>
      </c>
      <c r="AA308">
        <v>95248</v>
      </c>
      <c r="AB308">
        <v>0</v>
      </c>
      <c r="AC308" t="s">
        <v>189</v>
      </c>
      <c r="AD308">
        <v>0</v>
      </c>
      <c r="AE308">
        <v>1</v>
      </c>
      <c r="AF308">
        <v>1</v>
      </c>
      <c r="AG308">
        <v>200805364</v>
      </c>
      <c r="AH308">
        <v>5</v>
      </c>
      <c r="AI308">
        <v>1</v>
      </c>
      <c r="AJ308">
        <v>1</v>
      </c>
      <c r="AK308">
        <v>0</v>
      </c>
      <c r="AL308" s="33" t="s">
        <v>494</v>
      </c>
      <c r="AO308" t="s">
        <v>189</v>
      </c>
      <c r="AP308">
        <v>17</v>
      </c>
      <c r="AQ308" t="s">
        <v>192</v>
      </c>
      <c r="AR308" t="s">
        <v>93</v>
      </c>
      <c r="AS308" t="s">
        <v>594</v>
      </c>
      <c r="AT308" t="s">
        <v>848</v>
      </c>
      <c r="AV308">
        <v>0</v>
      </c>
      <c r="AW308">
        <v>86</v>
      </c>
      <c r="AX308" t="s">
        <v>187</v>
      </c>
    </row>
    <row r="309" spans="1:51" hidden="1" x14ac:dyDescent="0.2">
      <c r="A309" s="14" t="s">
        <v>180</v>
      </c>
      <c r="B309">
        <v>1756</v>
      </c>
      <c r="C309">
        <v>0</v>
      </c>
      <c r="D309" s="17" t="s">
        <v>594</v>
      </c>
      <c r="E309" t="s">
        <v>848</v>
      </c>
      <c r="F309">
        <v>100</v>
      </c>
      <c r="G309" t="s">
        <v>181</v>
      </c>
      <c r="H309" s="11">
        <v>86</v>
      </c>
      <c r="I309">
        <v>0</v>
      </c>
      <c r="J309" t="s">
        <v>182</v>
      </c>
      <c r="K309">
        <v>2</v>
      </c>
      <c r="L309" t="s">
        <v>191</v>
      </c>
      <c r="M309" s="11">
        <v>40185</v>
      </c>
      <c r="O309" s="11" t="s">
        <v>845</v>
      </c>
      <c r="Q309" s="11" t="s">
        <v>93</v>
      </c>
      <c r="R309" t="s">
        <v>249</v>
      </c>
      <c r="S309" t="s">
        <v>250</v>
      </c>
      <c r="T309">
        <v>21020</v>
      </c>
      <c r="U309" t="s">
        <v>251</v>
      </c>
      <c r="V309">
        <v>100</v>
      </c>
      <c r="W309" t="s">
        <v>182</v>
      </c>
      <c r="X309">
        <v>2</v>
      </c>
      <c r="Y309">
        <v>86</v>
      </c>
      <c r="Z309">
        <v>1</v>
      </c>
      <c r="AA309">
        <v>97085</v>
      </c>
      <c r="AB309">
        <v>0</v>
      </c>
      <c r="AC309" t="s">
        <v>186</v>
      </c>
      <c r="AD309">
        <v>0</v>
      </c>
      <c r="AE309">
        <v>14</v>
      </c>
      <c r="AF309">
        <v>4</v>
      </c>
      <c r="AG309">
        <v>200805364</v>
      </c>
      <c r="AH309">
        <v>5</v>
      </c>
      <c r="AI309">
        <v>1</v>
      </c>
      <c r="AJ309">
        <v>1</v>
      </c>
      <c r="AK309">
        <v>0</v>
      </c>
      <c r="AL309" s="33" t="s">
        <v>597</v>
      </c>
      <c r="AO309" t="s">
        <v>186</v>
      </c>
      <c r="AP309">
        <v>53</v>
      </c>
      <c r="AQ309" t="s">
        <v>192</v>
      </c>
      <c r="AR309" t="s">
        <v>93</v>
      </c>
      <c r="AS309" t="s">
        <v>594</v>
      </c>
      <c r="AT309" t="s">
        <v>848</v>
      </c>
      <c r="AV309">
        <v>86</v>
      </c>
      <c r="AW309">
        <v>0</v>
      </c>
      <c r="AX309" t="s">
        <v>187</v>
      </c>
      <c r="AY309" t="str">
        <f>+MID(D309,4,2)</f>
        <v>11</v>
      </c>
    </row>
    <row r="310" spans="1:51" hidden="1" x14ac:dyDescent="0.2">
      <c r="A310" s="14" t="s">
        <v>180</v>
      </c>
      <c r="B310">
        <v>1756</v>
      </c>
      <c r="C310">
        <v>0</v>
      </c>
      <c r="D310" s="17" t="s">
        <v>594</v>
      </c>
      <c r="E310" t="s">
        <v>849</v>
      </c>
      <c r="F310">
        <v>100</v>
      </c>
      <c r="G310" t="s">
        <v>188</v>
      </c>
      <c r="H310" s="11">
        <v>0</v>
      </c>
      <c r="I310">
        <v>68</v>
      </c>
      <c r="J310" t="s">
        <v>182</v>
      </c>
      <c r="K310">
        <v>2</v>
      </c>
      <c r="L310" t="s">
        <v>191</v>
      </c>
      <c r="M310" s="11">
        <v>40186</v>
      </c>
      <c r="O310" s="11" t="s">
        <v>845</v>
      </c>
      <c r="Q310" s="11" t="s">
        <v>93</v>
      </c>
      <c r="R310" t="s">
        <v>249</v>
      </c>
      <c r="S310" t="s">
        <v>250</v>
      </c>
      <c r="T310">
        <v>21020</v>
      </c>
      <c r="U310" t="s">
        <v>251</v>
      </c>
      <c r="V310">
        <v>100</v>
      </c>
      <c r="W310" t="s">
        <v>182</v>
      </c>
      <c r="X310">
        <v>2</v>
      </c>
      <c r="Y310">
        <v>-68</v>
      </c>
      <c r="Z310">
        <v>1</v>
      </c>
      <c r="AA310">
        <v>95252</v>
      </c>
      <c r="AB310">
        <v>0</v>
      </c>
      <c r="AC310" t="s">
        <v>189</v>
      </c>
      <c r="AD310">
        <v>0</v>
      </c>
      <c r="AE310">
        <v>1</v>
      </c>
      <c r="AF310">
        <v>1</v>
      </c>
      <c r="AG310">
        <v>200805364</v>
      </c>
      <c r="AH310">
        <v>5</v>
      </c>
      <c r="AI310">
        <v>1</v>
      </c>
      <c r="AJ310">
        <v>1</v>
      </c>
      <c r="AK310">
        <v>0</v>
      </c>
      <c r="AL310" s="33" t="s">
        <v>494</v>
      </c>
      <c r="AO310" t="s">
        <v>189</v>
      </c>
      <c r="AP310">
        <v>17</v>
      </c>
      <c r="AQ310" t="s">
        <v>192</v>
      </c>
      <c r="AR310" t="s">
        <v>93</v>
      </c>
      <c r="AS310" t="s">
        <v>594</v>
      </c>
      <c r="AT310" t="s">
        <v>849</v>
      </c>
      <c r="AV310">
        <v>0</v>
      </c>
      <c r="AW310">
        <v>68</v>
      </c>
      <c r="AX310" t="s">
        <v>187</v>
      </c>
    </row>
    <row r="311" spans="1:51" hidden="1" x14ac:dyDescent="0.2">
      <c r="A311" s="14" t="s">
        <v>180</v>
      </c>
      <c r="B311">
        <v>1756</v>
      </c>
      <c r="C311">
        <v>0</v>
      </c>
      <c r="D311" s="17" t="s">
        <v>594</v>
      </c>
      <c r="E311" t="s">
        <v>849</v>
      </c>
      <c r="F311">
        <v>100</v>
      </c>
      <c r="G311" t="s">
        <v>181</v>
      </c>
      <c r="H311" s="11">
        <v>68</v>
      </c>
      <c r="I311">
        <v>0</v>
      </c>
      <c r="J311" t="s">
        <v>182</v>
      </c>
      <c r="K311">
        <v>2</v>
      </c>
      <c r="L311" t="s">
        <v>191</v>
      </c>
      <c r="M311" s="11">
        <v>40186</v>
      </c>
      <c r="O311" s="11" t="s">
        <v>845</v>
      </c>
      <c r="Q311" s="11" t="s">
        <v>93</v>
      </c>
      <c r="R311" t="s">
        <v>249</v>
      </c>
      <c r="S311" t="s">
        <v>250</v>
      </c>
      <c r="T311">
        <v>21020</v>
      </c>
      <c r="U311" t="s">
        <v>251</v>
      </c>
      <c r="V311">
        <v>100</v>
      </c>
      <c r="W311" t="s">
        <v>182</v>
      </c>
      <c r="X311">
        <v>2</v>
      </c>
      <c r="Y311">
        <v>68</v>
      </c>
      <c r="Z311">
        <v>1</v>
      </c>
      <c r="AA311">
        <v>97085</v>
      </c>
      <c r="AB311">
        <v>0</v>
      </c>
      <c r="AC311" t="s">
        <v>186</v>
      </c>
      <c r="AD311">
        <v>0</v>
      </c>
      <c r="AE311">
        <v>14</v>
      </c>
      <c r="AF311">
        <v>5</v>
      </c>
      <c r="AG311">
        <v>200805364</v>
      </c>
      <c r="AH311">
        <v>5</v>
      </c>
      <c r="AI311">
        <v>1</v>
      </c>
      <c r="AJ311">
        <v>1</v>
      </c>
      <c r="AK311">
        <v>0</v>
      </c>
      <c r="AL311" s="33" t="s">
        <v>597</v>
      </c>
      <c r="AO311" t="s">
        <v>186</v>
      </c>
      <c r="AP311">
        <v>53</v>
      </c>
      <c r="AQ311" t="s">
        <v>192</v>
      </c>
      <c r="AR311" t="s">
        <v>93</v>
      </c>
      <c r="AS311" t="s">
        <v>594</v>
      </c>
      <c r="AT311" t="s">
        <v>849</v>
      </c>
      <c r="AV311">
        <v>68</v>
      </c>
      <c r="AW311">
        <v>0</v>
      </c>
      <c r="AX311" t="s">
        <v>187</v>
      </c>
      <c r="AY311" t="str">
        <f>+MID(D311,4,2)</f>
        <v>11</v>
      </c>
    </row>
    <row r="312" spans="1:51" hidden="1" x14ac:dyDescent="0.2">
      <c r="A312" s="14" t="s">
        <v>180</v>
      </c>
      <c r="B312">
        <v>1756</v>
      </c>
      <c r="C312">
        <v>0</v>
      </c>
      <c r="D312" s="17" t="s">
        <v>594</v>
      </c>
      <c r="E312" t="s">
        <v>850</v>
      </c>
      <c r="F312">
        <v>100</v>
      </c>
      <c r="G312" t="s">
        <v>188</v>
      </c>
      <c r="H312" s="11">
        <v>0</v>
      </c>
      <c r="I312">
        <v>50</v>
      </c>
      <c r="J312" t="s">
        <v>182</v>
      </c>
      <c r="K312">
        <v>2</v>
      </c>
      <c r="L312" t="s">
        <v>191</v>
      </c>
      <c r="M312" s="11">
        <v>40187</v>
      </c>
      <c r="O312" s="11" t="s">
        <v>845</v>
      </c>
      <c r="Q312" s="11" t="s">
        <v>93</v>
      </c>
      <c r="R312" t="s">
        <v>249</v>
      </c>
      <c r="S312" t="s">
        <v>250</v>
      </c>
      <c r="T312">
        <v>21020</v>
      </c>
      <c r="U312" t="s">
        <v>251</v>
      </c>
      <c r="V312">
        <v>100</v>
      </c>
      <c r="W312" t="s">
        <v>182</v>
      </c>
      <c r="X312">
        <v>2</v>
      </c>
      <c r="Y312">
        <v>-50</v>
      </c>
      <c r="Z312">
        <v>1</v>
      </c>
      <c r="AA312">
        <v>95297</v>
      </c>
      <c r="AB312">
        <v>0</v>
      </c>
      <c r="AC312" t="s">
        <v>189</v>
      </c>
      <c r="AD312">
        <v>0</v>
      </c>
      <c r="AE312">
        <v>1</v>
      </c>
      <c r="AF312">
        <v>1</v>
      </c>
      <c r="AG312">
        <v>200805364</v>
      </c>
      <c r="AH312">
        <v>5</v>
      </c>
      <c r="AI312">
        <v>1</v>
      </c>
      <c r="AJ312">
        <v>1</v>
      </c>
      <c r="AK312">
        <v>0</v>
      </c>
      <c r="AL312" s="33" t="s">
        <v>494</v>
      </c>
      <c r="AO312" t="s">
        <v>189</v>
      </c>
      <c r="AP312">
        <v>17</v>
      </c>
      <c r="AQ312" t="s">
        <v>192</v>
      </c>
      <c r="AR312" t="s">
        <v>93</v>
      </c>
      <c r="AS312" t="s">
        <v>594</v>
      </c>
      <c r="AT312" t="s">
        <v>850</v>
      </c>
      <c r="AV312">
        <v>0</v>
      </c>
      <c r="AW312">
        <v>50</v>
      </c>
      <c r="AX312" t="s">
        <v>187</v>
      </c>
    </row>
    <row r="313" spans="1:51" hidden="1" x14ac:dyDescent="0.2">
      <c r="A313" s="14" t="s">
        <v>180</v>
      </c>
      <c r="B313">
        <v>1756</v>
      </c>
      <c r="C313">
        <v>0</v>
      </c>
      <c r="D313" s="17" t="s">
        <v>594</v>
      </c>
      <c r="E313" t="s">
        <v>850</v>
      </c>
      <c r="F313">
        <v>100</v>
      </c>
      <c r="G313" t="s">
        <v>181</v>
      </c>
      <c r="H313" s="11">
        <v>50</v>
      </c>
      <c r="I313">
        <v>0</v>
      </c>
      <c r="J313" t="s">
        <v>182</v>
      </c>
      <c r="K313">
        <v>2</v>
      </c>
      <c r="L313" t="s">
        <v>191</v>
      </c>
      <c r="M313" s="11">
        <v>40187</v>
      </c>
      <c r="O313" s="11" t="s">
        <v>845</v>
      </c>
      <c r="Q313" s="11" t="s">
        <v>93</v>
      </c>
      <c r="R313" t="s">
        <v>249</v>
      </c>
      <c r="S313" t="s">
        <v>250</v>
      </c>
      <c r="T313">
        <v>21020</v>
      </c>
      <c r="U313" t="s">
        <v>251</v>
      </c>
      <c r="V313">
        <v>100</v>
      </c>
      <c r="W313" t="s">
        <v>182</v>
      </c>
      <c r="X313">
        <v>2</v>
      </c>
      <c r="Y313">
        <v>50</v>
      </c>
      <c r="Z313">
        <v>1</v>
      </c>
      <c r="AA313">
        <v>97085</v>
      </c>
      <c r="AB313">
        <v>0</v>
      </c>
      <c r="AC313" t="s">
        <v>186</v>
      </c>
      <c r="AD313">
        <v>0</v>
      </c>
      <c r="AE313">
        <v>14</v>
      </c>
      <c r="AF313">
        <v>6</v>
      </c>
      <c r="AG313">
        <v>200805364</v>
      </c>
      <c r="AH313">
        <v>5</v>
      </c>
      <c r="AI313">
        <v>1</v>
      </c>
      <c r="AJ313">
        <v>1</v>
      </c>
      <c r="AK313">
        <v>0</v>
      </c>
      <c r="AL313" s="33" t="s">
        <v>597</v>
      </c>
      <c r="AO313" t="s">
        <v>186</v>
      </c>
      <c r="AP313">
        <v>53</v>
      </c>
      <c r="AQ313" t="s">
        <v>192</v>
      </c>
      <c r="AR313" t="s">
        <v>93</v>
      </c>
      <c r="AS313" t="s">
        <v>594</v>
      </c>
      <c r="AT313" t="s">
        <v>850</v>
      </c>
      <c r="AV313">
        <v>50</v>
      </c>
      <c r="AW313">
        <v>0</v>
      </c>
      <c r="AX313" t="s">
        <v>187</v>
      </c>
      <c r="AY313" t="str">
        <f>+MID(D313,4,2)</f>
        <v>11</v>
      </c>
    </row>
    <row r="314" spans="1:51" hidden="1" x14ac:dyDescent="0.2">
      <c r="A314" s="14" t="s">
        <v>180</v>
      </c>
      <c r="B314">
        <v>1756</v>
      </c>
      <c r="C314">
        <v>0</v>
      </c>
      <c r="D314" s="17" t="s">
        <v>594</v>
      </c>
      <c r="E314" t="s">
        <v>851</v>
      </c>
      <c r="F314">
        <v>100</v>
      </c>
      <c r="G314" t="s">
        <v>188</v>
      </c>
      <c r="H314" s="11">
        <v>0</v>
      </c>
      <c r="I314">
        <v>50</v>
      </c>
      <c r="J314" t="s">
        <v>182</v>
      </c>
      <c r="K314">
        <v>2</v>
      </c>
      <c r="L314" t="s">
        <v>191</v>
      </c>
      <c r="M314" s="11">
        <v>40188</v>
      </c>
      <c r="O314" s="11" t="s">
        <v>845</v>
      </c>
      <c r="Q314" s="11" t="s">
        <v>93</v>
      </c>
      <c r="R314" t="s">
        <v>249</v>
      </c>
      <c r="S314" t="s">
        <v>250</v>
      </c>
      <c r="T314">
        <v>21020</v>
      </c>
      <c r="U314" t="s">
        <v>251</v>
      </c>
      <c r="V314">
        <v>100</v>
      </c>
      <c r="W314" t="s">
        <v>182</v>
      </c>
      <c r="X314">
        <v>2</v>
      </c>
      <c r="Y314">
        <v>-50</v>
      </c>
      <c r="Z314">
        <v>1</v>
      </c>
      <c r="AA314">
        <v>95251</v>
      </c>
      <c r="AB314">
        <v>0</v>
      </c>
      <c r="AC314" t="s">
        <v>189</v>
      </c>
      <c r="AD314">
        <v>0</v>
      </c>
      <c r="AE314">
        <v>1</v>
      </c>
      <c r="AF314">
        <v>1</v>
      </c>
      <c r="AG314">
        <v>200805364</v>
      </c>
      <c r="AH314">
        <v>5</v>
      </c>
      <c r="AI314">
        <v>1</v>
      </c>
      <c r="AJ314">
        <v>1</v>
      </c>
      <c r="AK314">
        <v>0</v>
      </c>
      <c r="AL314" s="33" t="s">
        <v>494</v>
      </c>
      <c r="AO314" t="s">
        <v>189</v>
      </c>
      <c r="AP314">
        <v>17</v>
      </c>
      <c r="AQ314" t="s">
        <v>192</v>
      </c>
      <c r="AR314" t="s">
        <v>93</v>
      </c>
      <c r="AS314" t="s">
        <v>594</v>
      </c>
      <c r="AT314" t="s">
        <v>851</v>
      </c>
      <c r="AV314">
        <v>0</v>
      </c>
      <c r="AW314">
        <v>50</v>
      </c>
      <c r="AX314" t="s">
        <v>187</v>
      </c>
    </row>
    <row r="315" spans="1:51" hidden="1" x14ac:dyDescent="0.2">
      <c r="A315" s="14" t="s">
        <v>180</v>
      </c>
      <c r="B315">
        <v>1756</v>
      </c>
      <c r="C315">
        <v>0</v>
      </c>
      <c r="D315" s="17" t="s">
        <v>594</v>
      </c>
      <c r="E315" t="s">
        <v>851</v>
      </c>
      <c r="F315">
        <v>100</v>
      </c>
      <c r="G315" t="s">
        <v>181</v>
      </c>
      <c r="H315" s="11">
        <v>50</v>
      </c>
      <c r="I315">
        <v>0</v>
      </c>
      <c r="J315" t="s">
        <v>182</v>
      </c>
      <c r="K315">
        <v>2</v>
      </c>
      <c r="L315" t="s">
        <v>191</v>
      </c>
      <c r="M315" s="11">
        <v>40188</v>
      </c>
      <c r="O315" s="11" t="s">
        <v>845</v>
      </c>
      <c r="Q315" s="11" t="s">
        <v>93</v>
      </c>
      <c r="R315" t="s">
        <v>249</v>
      </c>
      <c r="S315" t="s">
        <v>250</v>
      </c>
      <c r="T315">
        <v>21020</v>
      </c>
      <c r="U315" t="s">
        <v>251</v>
      </c>
      <c r="V315">
        <v>100</v>
      </c>
      <c r="W315" t="s">
        <v>182</v>
      </c>
      <c r="X315">
        <v>2</v>
      </c>
      <c r="Y315">
        <v>50</v>
      </c>
      <c r="Z315">
        <v>1</v>
      </c>
      <c r="AA315">
        <v>97085</v>
      </c>
      <c r="AB315">
        <v>0</v>
      </c>
      <c r="AC315" t="s">
        <v>186</v>
      </c>
      <c r="AD315">
        <v>0</v>
      </c>
      <c r="AE315">
        <v>14</v>
      </c>
      <c r="AF315">
        <v>7</v>
      </c>
      <c r="AG315">
        <v>200805364</v>
      </c>
      <c r="AH315">
        <v>5</v>
      </c>
      <c r="AI315">
        <v>1</v>
      </c>
      <c r="AJ315">
        <v>1</v>
      </c>
      <c r="AK315">
        <v>0</v>
      </c>
      <c r="AL315" s="33" t="s">
        <v>597</v>
      </c>
      <c r="AO315" t="s">
        <v>186</v>
      </c>
      <c r="AP315">
        <v>53</v>
      </c>
      <c r="AQ315" t="s">
        <v>192</v>
      </c>
      <c r="AR315" t="s">
        <v>93</v>
      </c>
      <c r="AS315" t="s">
        <v>594</v>
      </c>
      <c r="AT315" t="s">
        <v>851</v>
      </c>
      <c r="AV315">
        <v>50</v>
      </c>
      <c r="AW315">
        <v>0</v>
      </c>
      <c r="AX315" t="s">
        <v>187</v>
      </c>
      <c r="AY315" t="str">
        <f>+MID(D315,4,2)</f>
        <v>11</v>
      </c>
    </row>
    <row r="316" spans="1:51" hidden="1" x14ac:dyDescent="0.2">
      <c r="A316" s="14" t="s">
        <v>180</v>
      </c>
      <c r="B316">
        <v>1756</v>
      </c>
      <c r="C316">
        <v>0</v>
      </c>
      <c r="D316" s="17" t="s">
        <v>594</v>
      </c>
      <c r="E316" t="s">
        <v>852</v>
      </c>
      <c r="F316">
        <v>100</v>
      </c>
      <c r="G316" t="s">
        <v>188</v>
      </c>
      <c r="H316" s="11">
        <v>0</v>
      </c>
      <c r="I316">
        <v>206</v>
      </c>
      <c r="J316" t="s">
        <v>182</v>
      </c>
      <c r="K316">
        <v>2</v>
      </c>
      <c r="L316" t="s">
        <v>191</v>
      </c>
      <c r="M316" s="11">
        <v>42107</v>
      </c>
      <c r="O316" s="11" t="s">
        <v>558</v>
      </c>
      <c r="Q316" s="11" t="s">
        <v>93</v>
      </c>
      <c r="R316" t="s">
        <v>249</v>
      </c>
      <c r="S316" t="s">
        <v>250</v>
      </c>
      <c r="T316">
        <v>21020</v>
      </c>
      <c r="U316" t="s">
        <v>251</v>
      </c>
      <c r="V316">
        <v>100</v>
      </c>
      <c r="W316" t="s">
        <v>182</v>
      </c>
      <c r="X316">
        <v>2</v>
      </c>
      <c r="Y316">
        <v>-206</v>
      </c>
      <c r="Z316">
        <v>1</v>
      </c>
      <c r="AA316">
        <v>95616</v>
      </c>
      <c r="AB316">
        <v>0</v>
      </c>
      <c r="AC316" t="s">
        <v>189</v>
      </c>
      <c r="AD316">
        <v>0</v>
      </c>
      <c r="AE316">
        <v>1</v>
      </c>
      <c r="AF316">
        <v>1</v>
      </c>
      <c r="AG316">
        <v>200805364</v>
      </c>
      <c r="AH316">
        <v>5</v>
      </c>
      <c r="AI316">
        <v>1</v>
      </c>
      <c r="AJ316">
        <v>1</v>
      </c>
      <c r="AK316">
        <v>0</v>
      </c>
      <c r="AL316" s="33" t="s">
        <v>494</v>
      </c>
      <c r="AO316" t="s">
        <v>189</v>
      </c>
      <c r="AP316">
        <v>17</v>
      </c>
      <c r="AQ316" t="s">
        <v>192</v>
      </c>
      <c r="AR316" t="s">
        <v>93</v>
      </c>
      <c r="AS316" t="s">
        <v>594</v>
      </c>
      <c r="AT316" t="s">
        <v>852</v>
      </c>
      <c r="AV316">
        <v>0</v>
      </c>
      <c r="AW316">
        <v>206</v>
      </c>
      <c r="AX316" t="s">
        <v>187</v>
      </c>
    </row>
    <row r="317" spans="1:51" hidden="1" x14ac:dyDescent="0.2">
      <c r="A317" s="14" t="s">
        <v>180</v>
      </c>
      <c r="B317">
        <v>1756</v>
      </c>
      <c r="C317">
        <v>0</v>
      </c>
      <c r="D317" s="17" t="s">
        <v>594</v>
      </c>
      <c r="E317" t="s">
        <v>852</v>
      </c>
      <c r="F317">
        <v>100</v>
      </c>
      <c r="G317" t="s">
        <v>181</v>
      </c>
      <c r="H317" s="11">
        <v>206</v>
      </c>
      <c r="I317">
        <v>0</v>
      </c>
      <c r="J317" t="s">
        <v>182</v>
      </c>
      <c r="K317">
        <v>2</v>
      </c>
      <c r="L317" t="s">
        <v>191</v>
      </c>
      <c r="M317" s="11">
        <v>42107</v>
      </c>
      <c r="O317" s="11" t="s">
        <v>558</v>
      </c>
      <c r="Q317" s="11" t="s">
        <v>93</v>
      </c>
      <c r="R317" t="s">
        <v>249</v>
      </c>
      <c r="S317" t="s">
        <v>250</v>
      </c>
      <c r="T317">
        <v>21020</v>
      </c>
      <c r="U317" t="s">
        <v>251</v>
      </c>
      <c r="V317">
        <v>100</v>
      </c>
      <c r="W317" t="s">
        <v>182</v>
      </c>
      <c r="X317">
        <v>2</v>
      </c>
      <c r="Y317">
        <v>206</v>
      </c>
      <c r="Z317">
        <v>1</v>
      </c>
      <c r="AA317">
        <v>97085</v>
      </c>
      <c r="AB317">
        <v>0</v>
      </c>
      <c r="AC317" t="s">
        <v>186</v>
      </c>
      <c r="AD317">
        <v>0</v>
      </c>
      <c r="AE317">
        <v>14</v>
      </c>
      <c r="AF317">
        <v>8</v>
      </c>
      <c r="AG317">
        <v>200805364</v>
      </c>
      <c r="AH317">
        <v>5</v>
      </c>
      <c r="AI317">
        <v>1</v>
      </c>
      <c r="AJ317">
        <v>1</v>
      </c>
      <c r="AK317">
        <v>0</v>
      </c>
      <c r="AL317" s="33" t="s">
        <v>597</v>
      </c>
      <c r="AO317" t="s">
        <v>186</v>
      </c>
      <c r="AP317">
        <v>53</v>
      </c>
      <c r="AQ317" t="s">
        <v>192</v>
      </c>
      <c r="AR317" t="s">
        <v>93</v>
      </c>
      <c r="AS317" t="s">
        <v>594</v>
      </c>
      <c r="AT317" t="s">
        <v>852</v>
      </c>
      <c r="AV317">
        <v>206</v>
      </c>
      <c r="AW317">
        <v>0</v>
      </c>
      <c r="AX317" t="s">
        <v>187</v>
      </c>
      <c r="AY317" t="str">
        <f>+MID(D317,4,2)</f>
        <v>11</v>
      </c>
    </row>
    <row r="318" spans="1:51" hidden="1" x14ac:dyDescent="0.2">
      <c r="A318" s="14" t="s">
        <v>180</v>
      </c>
      <c r="B318">
        <v>1756</v>
      </c>
      <c r="C318">
        <v>0</v>
      </c>
      <c r="D318" s="17" t="s">
        <v>594</v>
      </c>
      <c r="E318" t="s">
        <v>853</v>
      </c>
      <c r="F318">
        <v>100</v>
      </c>
      <c r="G318" t="s">
        <v>188</v>
      </c>
      <c r="H318" s="11">
        <v>0</v>
      </c>
      <c r="I318">
        <v>67.680000000000007</v>
      </c>
      <c r="J318" t="s">
        <v>182</v>
      </c>
      <c r="K318">
        <v>2</v>
      </c>
      <c r="L318" t="s">
        <v>191</v>
      </c>
      <c r="M318" s="11">
        <v>42108</v>
      </c>
      <c r="O318" s="11" t="s">
        <v>558</v>
      </c>
      <c r="Q318" s="11" t="s">
        <v>93</v>
      </c>
      <c r="R318" t="s">
        <v>249</v>
      </c>
      <c r="S318" t="s">
        <v>250</v>
      </c>
      <c r="T318">
        <v>21020</v>
      </c>
      <c r="U318" t="s">
        <v>251</v>
      </c>
      <c r="V318">
        <v>100</v>
      </c>
      <c r="W318" t="s">
        <v>182</v>
      </c>
      <c r="X318">
        <v>2</v>
      </c>
      <c r="Y318">
        <v>-67.680000000000007</v>
      </c>
      <c r="Z318">
        <v>1</v>
      </c>
      <c r="AA318">
        <v>95614</v>
      </c>
      <c r="AB318">
        <v>0</v>
      </c>
      <c r="AC318" t="s">
        <v>189</v>
      </c>
      <c r="AD318">
        <v>0</v>
      </c>
      <c r="AE318">
        <v>1</v>
      </c>
      <c r="AF318">
        <v>1</v>
      </c>
      <c r="AG318">
        <v>200805364</v>
      </c>
      <c r="AH318">
        <v>5</v>
      </c>
      <c r="AI318">
        <v>1</v>
      </c>
      <c r="AJ318">
        <v>1</v>
      </c>
      <c r="AK318">
        <v>0</v>
      </c>
      <c r="AL318" s="33" t="s">
        <v>494</v>
      </c>
      <c r="AO318" t="s">
        <v>189</v>
      </c>
      <c r="AP318">
        <v>17</v>
      </c>
      <c r="AQ318" t="s">
        <v>192</v>
      </c>
      <c r="AR318" t="s">
        <v>93</v>
      </c>
      <c r="AS318" t="s">
        <v>594</v>
      </c>
      <c r="AT318" t="s">
        <v>853</v>
      </c>
      <c r="AV318">
        <v>0</v>
      </c>
      <c r="AW318">
        <v>67.680000000000007</v>
      </c>
      <c r="AX318" t="s">
        <v>187</v>
      </c>
    </row>
    <row r="319" spans="1:51" hidden="1" x14ac:dyDescent="0.2">
      <c r="A319" s="14" t="s">
        <v>180</v>
      </c>
      <c r="B319">
        <v>1756</v>
      </c>
      <c r="C319">
        <v>0</v>
      </c>
      <c r="D319" s="17" t="s">
        <v>594</v>
      </c>
      <c r="E319" t="s">
        <v>853</v>
      </c>
      <c r="F319">
        <v>100</v>
      </c>
      <c r="G319" t="s">
        <v>181</v>
      </c>
      <c r="H319" s="11">
        <v>67.680000000000007</v>
      </c>
      <c r="I319">
        <v>0</v>
      </c>
      <c r="J319" t="s">
        <v>182</v>
      </c>
      <c r="K319">
        <v>2</v>
      </c>
      <c r="L319" t="s">
        <v>191</v>
      </c>
      <c r="M319" s="11">
        <v>42108</v>
      </c>
      <c r="O319" s="11" t="s">
        <v>558</v>
      </c>
      <c r="Q319" s="11" t="s">
        <v>93</v>
      </c>
      <c r="R319" t="s">
        <v>249</v>
      </c>
      <c r="S319" t="s">
        <v>250</v>
      </c>
      <c r="T319">
        <v>21020</v>
      </c>
      <c r="U319" t="s">
        <v>251</v>
      </c>
      <c r="V319">
        <v>100</v>
      </c>
      <c r="W319" t="s">
        <v>182</v>
      </c>
      <c r="X319">
        <v>2</v>
      </c>
      <c r="Y319">
        <v>67.680000000000007</v>
      </c>
      <c r="Z319">
        <v>1</v>
      </c>
      <c r="AA319">
        <v>97085</v>
      </c>
      <c r="AB319">
        <v>0</v>
      </c>
      <c r="AC319" t="s">
        <v>186</v>
      </c>
      <c r="AD319">
        <v>0</v>
      </c>
      <c r="AE319">
        <v>14</v>
      </c>
      <c r="AF319">
        <v>9</v>
      </c>
      <c r="AG319">
        <v>200805364</v>
      </c>
      <c r="AH319">
        <v>5</v>
      </c>
      <c r="AI319">
        <v>1</v>
      </c>
      <c r="AJ319">
        <v>1</v>
      </c>
      <c r="AK319">
        <v>0</v>
      </c>
      <c r="AL319" s="33" t="s">
        <v>597</v>
      </c>
      <c r="AO319" t="s">
        <v>186</v>
      </c>
      <c r="AP319">
        <v>53</v>
      </c>
      <c r="AQ319" t="s">
        <v>192</v>
      </c>
      <c r="AR319" t="s">
        <v>93</v>
      </c>
      <c r="AS319" t="s">
        <v>594</v>
      </c>
      <c r="AT319" t="s">
        <v>853</v>
      </c>
      <c r="AV319">
        <v>67.680000000000007</v>
      </c>
      <c r="AW319">
        <v>0</v>
      </c>
      <c r="AX319" t="s">
        <v>187</v>
      </c>
      <c r="AY319" t="str">
        <f>+MID(D319,4,2)</f>
        <v>11</v>
      </c>
    </row>
    <row r="320" spans="1:51" hidden="1" x14ac:dyDescent="0.2">
      <c r="A320" s="14" t="s">
        <v>180</v>
      </c>
      <c r="B320">
        <v>1756</v>
      </c>
      <c r="C320">
        <v>0</v>
      </c>
      <c r="D320" s="17" t="s">
        <v>598</v>
      </c>
      <c r="E320" t="s">
        <v>854</v>
      </c>
      <c r="F320">
        <v>100</v>
      </c>
      <c r="G320" t="s">
        <v>188</v>
      </c>
      <c r="H320" s="11">
        <v>0</v>
      </c>
      <c r="I320">
        <v>510.53</v>
      </c>
      <c r="J320" t="s">
        <v>182</v>
      </c>
      <c r="K320">
        <v>2</v>
      </c>
      <c r="L320" t="s">
        <v>191</v>
      </c>
      <c r="M320" s="11">
        <v>50342</v>
      </c>
      <c r="O320" s="11" t="s">
        <v>779</v>
      </c>
      <c r="Q320" s="11" t="s">
        <v>93</v>
      </c>
      <c r="R320" t="s">
        <v>249</v>
      </c>
      <c r="S320" t="s">
        <v>250</v>
      </c>
      <c r="T320">
        <v>21020</v>
      </c>
      <c r="U320" t="s">
        <v>251</v>
      </c>
      <c r="V320">
        <v>100</v>
      </c>
      <c r="W320" t="s">
        <v>182</v>
      </c>
      <c r="X320">
        <v>2</v>
      </c>
      <c r="Y320">
        <v>-510.53</v>
      </c>
      <c r="Z320">
        <v>1</v>
      </c>
      <c r="AA320">
        <v>96442</v>
      </c>
      <c r="AB320">
        <v>0</v>
      </c>
      <c r="AC320" t="s">
        <v>189</v>
      </c>
      <c r="AD320">
        <v>0</v>
      </c>
      <c r="AE320">
        <v>1</v>
      </c>
      <c r="AF320">
        <v>1</v>
      </c>
      <c r="AG320">
        <v>200805364</v>
      </c>
      <c r="AH320">
        <v>5</v>
      </c>
      <c r="AI320">
        <v>1</v>
      </c>
      <c r="AJ320">
        <v>1</v>
      </c>
      <c r="AK320">
        <v>0</v>
      </c>
      <c r="AL320" s="33" t="s">
        <v>568</v>
      </c>
      <c r="AO320" t="s">
        <v>189</v>
      </c>
      <c r="AP320">
        <v>17</v>
      </c>
      <c r="AQ320" t="s">
        <v>192</v>
      </c>
      <c r="AR320" t="s">
        <v>93</v>
      </c>
      <c r="AS320" t="s">
        <v>598</v>
      </c>
      <c r="AT320" t="s">
        <v>854</v>
      </c>
      <c r="AV320">
        <v>0</v>
      </c>
      <c r="AW320">
        <v>510.53</v>
      </c>
      <c r="AX320" t="s">
        <v>187</v>
      </c>
    </row>
    <row r="321" spans="1:51" x14ac:dyDescent="0.2">
      <c r="A321" s="14" t="s">
        <v>180</v>
      </c>
      <c r="B321">
        <v>1756</v>
      </c>
      <c r="C321">
        <v>0</v>
      </c>
      <c r="D321" s="17" t="s">
        <v>598</v>
      </c>
      <c r="E321" t="s">
        <v>854</v>
      </c>
      <c r="F321">
        <v>100</v>
      </c>
      <c r="G321" t="s">
        <v>181</v>
      </c>
      <c r="H321" s="11">
        <v>510.53</v>
      </c>
      <c r="I321">
        <v>0</v>
      </c>
      <c r="J321" t="s">
        <v>182</v>
      </c>
      <c r="K321">
        <v>2</v>
      </c>
      <c r="L321" t="s">
        <v>191</v>
      </c>
      <c r="M321" s="11">
        <v>50342</v>
      </c>
      <c r="O321" s="11" t="s">
        <v>779</v>
      </c>
      <c r="Q321" s="11" t="s">
        <v>93</v>
      </c>
      <c r="R321" t="s">
        <v>249</v>
      </c>
      <c r="S321" t="s">
        <v>250</v>
      </c>
      <c r="T321">
        <v>21020</v>
      </c>
      <c r="U321" t="s">
        <v>251</v>
      </c>
      <c r="V321">
        <v>100</v>
      </c>
      <c r="W321" t="s">
        <v>182</v>
      </c>
      <c r="X321">
        <v>2</v>
      </c>
      <c r="Y321">
        <v>510.53</v>
      </c>
      <c r="Z321">
        <v>1</v>
      </c>
      <c r="AA321">
        <v>97537</v>
      </c>
      <c r="AB321">
        <v>0</v>
      </c>
      <c r="AC321" t="s">
        <v>186</v>
      </c>
      <c r="AD321">
        <v>0</v>
      </c>
      <c r="AE321">
        <v>15</v>
      </c>
      <c r="AF321">
        <v>1</v>
      </c>
      <c r="AG321">
        <v>200805364</v>
      </c>
      <c r="AH321">
        <v>5</v>
      </c>
      <c r="AI321">
        <v>1</v>
      </c>
      <c r="AJ321">
        <v>1</v>
      </c>
      <c r="AK321">
        <v>0</v>
      </c>
      <c r="AL321" s="33" t="s">
        <v>602</v>
      </c>
      <c r="AO321" t="s">
        <v>186</v>
      </c>
      <c r="AP321">
        <v>53</v>
      </c>
      <c r="AQ321" t="s">
        <v>192</v>
      </c>
      <c r="AR321" t="s">
        <v>93</v>
      </c>
      <c r="AS321" t="s">
        <v>598</v>
      </c>
      <c r="AT321" t="s">
        <v>854</v>
      </c>
      <c r="AV321">
        <v>510.53</v>
      </c>
      <c r="AW321">
        <v>0</v>
      </c>
      <c r="AX321" t="s">
        <v>187</v>
      </c>
      <c r="AY321" t="str">
        <f t="shared" ref="AY321:AY322" si="9">+MID(D321,4,2)</f>
        <v>12</v>
      </c>
    </row>
    <row r="322" spans="1:51" hidden="1" x14ac:dyDescent="0.2">
      <c r="A322" s="14" t="s">
        <v>180</v>
      </c>
      <c r="B322">
        <v>1758</v>
      </c>
      <c r="C322">
        <v>0</v>
      </c>
      <c r="D322" s="17" t="s">
        <v>566</v>
      </c>
      <c r="E322" t="s">
        <v>855</v>
      </c>
      <c r="F322">
        <v>100</v>
      </c>
      <c r="G322" t="s">
        <v>181</v>
      </c>
      <c r="H322" s="11">
        <v>418.08</v>
      </c>
      <c r="I322">
        <v>0</v>
      </c>
      <c r="J322" t="s">
        <v>182</v>
      </c>
      <c r="K322">
        <v>2</v>
      </c>
      <c r="L322" t="s">
        <v>183</v>
      </c>
      <c r="M322" s="11">
        <v>48</v>
      </c>
      <c r="O322" s="11" t="s">
        <v>566</v>
      </c>
      <c r="Q322" s="11" t="s">
        <v>109</v>
      </c>
      <c r="R322" t="s">
        <v>252</v>
      </c>
      <c r="S322" t="s">
        <v>215</v>
      </c>
      <c r="T322">
        <v>33100</v>
      </c>
      <c r="U322" t="s">
        <v>212</v>
      </c>
      <c r="V322">
        <v>100</v>
      </c>
      <c r="W322" t="s">
        <v>182</v>
      </c>
      <c r="X322">
        <v>2</v>
      </c>
      <c r="Y322">
        <v>418.08</v>
      </c>
      <c r="Z322">
        <v>1</v>
      </c>
      <c r="AA322">
        <v>96336</v>
      </c>
      <c r="AB322">
        <v>0</v>
      </c>
      <c r="AC322" t="s">
        <v>186</v>
      </c>
      <c r="AD322">
        <v>0</v>
      </c>
      <c r="AE322">
        <v>7</v>
      </c>
      <c r="AF322">
        <v>1</v>
      </c>
      <c r="AI322">
        <v>1</v>
      </c>
      <c r="AJ322">
        <v>1</v>
      </c>
      <c r="AK322">
        <v>0</v>
      </c>
      <c r="AL322" s="33" t="s">
        <v>554</v>
      </c>
      <c r="AO322" t="s">
        <v>186</v>
      </c>
      <c r="AP322">
        <v>50</v>
      </c>
      <c r="AQ322" t="s">
        <v>183</v>
      </c>
      <c r="AR322" t="s">
        <v>109</v>
      </c>
      <c r="AS322" t="s">
        <v>566</v>
      </c>
      <c r="AT322" t="s">
        <v>855</v>
      </c>
      <c r="AV322">
        <v>418.08</v>
      </c>
      <c r="AW322">
        <v>0</v>
      </c>
      <c r="AX322" t="s">
        <v>187</v>
      </c>
      <c r="AY322" t="str">
        <f t="shared" si="9"/>
        <v>10</v>
      </c>
    </row>
    <row r="323" spans="1:51" hidden="1" x14ac:dyDescent="0.2">
      <c r="A323" s="14" t="s">
        <v>180</v>
      </c>
      <c r="B323">
        <v>1758</v>
      </c>
      <c r="C323">
        <v>0</v>
      </c>
      <c r="D323" s="17" t="s">
        <v>566</v>
      </c>
      <c r="E323" t="s">
        <v>855</v>
      </c>
      <c r="F323">
        <v>100</v>
      </c>
      <c r="G323" t="s">
        <v>188</v>
      </c>
      <c r="H323" s="11">
        <v>0</v>
      </c>
      <c r="I323">
        <v>418.08</v>
      </c>
      <c r="J323" t="s">
        <v>182</v>
      </c>
      <c r="K323">
        <v>2</v>
      </c>
      <c r="L323" t="s">
        <v>183</v>
      </c>
      <c r="M323" s="11">
        <v>48</v>
      </c>
      <c r="O323" s="11" t="s">
        <v>566</v>
      </c>
      <c r="Q323" s="11" t="s">
        <v>109</v>
      </c>
      <c r="R323" t="s">
        <v>252</v>
      </c>
      <c r="S323" t="s">
        <v>215</v>
      </c>
      <c r="T323">
        <v>33100</v>
      </c>
      <c r="U323" t="s">
        <v>212</v>
      </c>
      <c r="V323">
        <v>100</v>
      </c>
      <c r="W323" t="s">
        <v>182</v>
      </c>
      <c r="X323">
        <v>2</v>
      </c>
      <c r="Y323">
        <v>-418.08</v>
      </c>
      <c r="Z323">
        <v>1</v>
      </c>
      <c r="AA323">
        <v>95931</v>
      </c>
      <c r="AB323">
        <v>0</v>
      </c>
      <c r="AC323" t="s">
        <v>189</v>
      </c>
      <c r="AD323">
        <v>0</v>
      </c>
      <c r="AE323">
        <v>2</v>
      </c>
      <c r="AF323">
        <v>1</v>
      </c>
      <c r="AI323">
        <v>1</v>
      </c>
      <c r="AJ323">
        <v>1</v>
      </c>
      <c r="AK323">
        <v>0</v>
      </c>
      <c r="AL323" s="33" t="s">
        <v>567</v>
      </c>
      <c r="AO323" t="s">
        <v>189</v>
      </c>
      <c r="AP323">
        <v>11</v>
      </c>
      <c r="AQ323" t="s">
        <v>183</v>
      </c>
      <c r="AR323" t="s">
        <v>109</v>
      </c>
      <c r="AS323" t="s">
        <v>566</v>
      </c>
      <c r="AT323" t="s">
        <v>855</v>
      </c>
      <c r="AV323">
        <v>0</v>
      </c>
      <c r="AW323">
        <v>418.08</v>
      </c>
      <c r="AX323" t="s">
        <v>187</v>
      </c>
    </row>
    <row r="324" spans="1:51" hidden="1" x14ac:dyDescent="0.2">
      <c r="A324" s="14" t="s">
        <v>180</v>
      </c>
      <c r="B324">
        <v>1758</v>
      </c>
      <c r="C324">
        <v>0</v>
      </c>
      <c r="D324" s="17" t="s">
        <v>771</v>
      </c>
      <c r="E324" t="s">
        <v>856</v>
      </c>
      <c r="F324">
        <v>100</v>
      </c>
      <c r="G324" t="s">
        <v>181</v>
      </c>
      <c r="H324" s="11">
        <v>418.08</v>
      </c>
      <c r="I324">
        <v>0</v>
      </c>
      <c r="J324" t="s">
        <v>182</v>
      </c>
      <c r="K324">
        <v>2</v>
      </c>
      <c r="L324" t="s">
        <v>183</v>
      </c>
      <c r="M324" s="11">
        <v>53</v>
      </c>
      <c r="O324" s="11" t="s">
        <v>771</v>
      </c>
      <c r="Q324" s="11" t="s">
        <v>109</v>
      </c>
      <c r="R324" t="s">
        <v>252</v>
      </c>
      <c r="S324" t="s">
        <v>215</v>
      </c>
      <c r="T324">
        <v>33100</v>
      </c>
      <c r="U324" t="s">
        <v>212</v>
      </c>
      <c r="V324">
        <v>100</v>
      </c>
      <c r="W324" t="s">
        <v>182</v>
      </c>
      <c r="X324">
        <v>2</v>
      </c>
      <c r="Y324">
        <v>418.08</v>
      </c>
      <c r="Z324">
        <v>1</v>
      </c>
      <c r="AA324">
        <v>96970</v>
      </c>
      <c r="AB324">
        <v>0</v>
      </c>
      <c r="AC324" t="s">
        <v>186</v>
      </c>
      <c r="AD324">
        <v>0</v>
      </c>
      <c r="AE324">
        <v>7</v>
      </c>
      <c r="AF324">
        <v>1</v>
      </c>
      <c r="AI324">
        <v>1</v>
      </c>
      <c r="AJ324">
        <v>1</v>
      </c>
      <c r="AK324">
        <v>0</v>
      </c>
      <c r="AL324" s="33" t="s">
        <v>633</v>
      </c>
      <c r="AO324" t="s">
        <v>186</v>
      </c>
      <c r="AP324">
        <v>50</v>
      </c>
      <c r="AQ324" t="s">
        <v>183</v>
      </c>
      <c r="AR324" t="s">
        <v>109</v>
      </c>
      <c r="AS324" t="s">
        <v>771</v>
      </c>
      <c r="AT324" t="s">
        <v>856</v>
      </c>
      <c r="AV324">
        <v>418.08</v>
      </c>
      <c r="AW324">
        <v>0</v>
      </c>
      <c r="AX324" t="s">
        <v>187</v>
      </c>
      <c r="AY324" t="str">
        <f>+MID(D324,4,2)</f>
        <v>11</v>
      </c>
    </row>
    <row r="325" spans="1:51" hidden="1" x14ac:dyDescent="0.2">
      <c r="A325" s="14" t="s">
        <v>180</v>
      </c>
      <c r="B325">
        <v>1758</v>
      </c>
      <c r="C325">
        <v>0</v>
      </c>
      <c r="D325" s="17" t="s">
        <v>771</v>
      </c>
      <c r="E325" t="s">
        <v>856</v>
      </c>
      <c r="F325">
        <v>100</v>
      </c>
      <c r="G325" t="s">
        <v>188</v>
      </c>
      <c r="H325" s="11">
        <v>0</v>
      </c>
      <c r="I325">
        <v>418.08</v>
      </c>
      <c r="J325" t="s">
        <v>182</v>
      </c>
      <c r="K325">
        <v>2</v>
      </c>
      <c r="L325" t="s">
        <v>183</v>
      </c>
      <c r="M325" s="11">
        <v>53</v>
      </c>
      <c r="O325" s="11" t="s">
        <v>771</v>
      </c>
      <c r="Q325" s="11" t="s">
        <v>109</v>
      </c>
      <c r="R325" t="s">
        <v>252</v>
      </c>
      <c r="S325" t="s">
        <v>215</v>
      </c>
      <c r="T325">
        <v>33100</v>
      </c>
      <c r="U325" t="s">
        <v>212</v>
      </c>
      <c r="V325">
        <v>100</v>
      </c>
      <c r="W325" t="s">
        <v>182</v>
      </c>
      <c r="X325">
        <v>2</v>
      </c>
      <c r="Y325">
        <v>-418.08</v>
      </c>
      <c r="Z325">
        <v>1</v>
      </c>
      <c r="AA325">
        <v>96935</v>
      </c>
      <c r="AB325">
        <v>0</v>
      </c>
      <c r="AC325" t="s">
        <v>189</v>
      </c>
      <c r="AD325">
        <v>0</v>
      </c>
      <c r="AE325">
        <v>2</v>
      </c>
      <c r="AF325">
        <v>1</v>
      </c>
      <c r="AI325">
        <v>1</v>
      </c>
      <c r="AJ325">
        <v>1</v>
      </c>
      <c r="AK325">
        <v>0</v>
      </c>
      <c r="AL325" s="33" t="s">
        <v>635</v>
      </c>
      <c r="AO325" t="s">
        <v>189</v>
      </c>
      <c r="AP325">
        <v>11</v>
      </c>
      <c r="AQ325" t="s">
        <v>183</v>
      </c>
      <c r="AR325" t="s">
        <v>109</v>
      </c>
      <c r="AS325" t="s">
        <v>771</v>
      </c>
      <c r="AT325" t="s">
        <v>856</v>
      </c>
      <c r="AV325">
        <v>0</v>
      </c>
      <c r="AW325">
        <v>418.08</v>
      </c>
      <c r="AX325" t="s">
        <v>187</v>
      </c>
    </row>
    <row r="326" spans="1:51" x14ac:dyDescent="0.2">
      <c r="A326" s="14" t="s">
        <v>180</v>
      </c>
      <c r="B326">
        <v>1758</v>
      </c>
      <c r="C326">
        <v>0</v>
      </c>
      <c r="D326" s="17" t="s">
        <v>857</v>
      </c>
      <c r="E326" t="s">
        <v>858</v>
      </c>
      <c r="F326">
        <v>100</v>
      </c>
      <c r="G326" t="s">
        <v>181</v>
      </c>
      <c r="H326" s="11">
        <v>418.08</v>
      </c>
      <c r="I326">
        <v>0</v>
      </c>
      <c r="J326" t="s">
        <v>182</v>
      </c>
      <c r="K326">
        <v>2</v>
      </c>
      <c r="L326" t="s">
        <v>183</v>
      </c>
      <c r="M326" s="11">
        <v>59</v>
      </c>
      <c r="O326" s="11" t="s">
        <v>857</v>
      </c>
      <c r="Q326" s="11" t="s">
        <v>109</v>
      </c>
      <c r="R326" t="s">
        <v>252</v>
      </c>
      <c r="S326" t="s">
        <v>215</v>
      </c>
      <c r="T326">
        <v>33100</v>
      </c>
      <c r="U326" t="s">
        <v>212</v>
      </c>
      <c r="V326">
        <v>100</v>
      </c>
      <c r="W326" t="s">
        <v>182</v>
      </c>
      <c r="X326">
        <v>2</v>
      </c>
      <c r="Y326">
        <v>418.08</v>
      </c>
      <c r="Z326">
        <v>1</v>
      </c>
      <c r="AA326">
        <v>97667</v>
      </c>
      <c r="AB326">
        <v>0</v>
      </c>
      <c r="AC326" t="s">
        <v>186</v>
      </c>
      <c r="AD326">
        <v>0</v>
      </c>
      <c r="AE326">
        <v>7</v>
      </c>
      <c r="AF326">
        <v>1</v>
      </c>
      <c r="AI326">
        <v>1</v>
      </c>
      <c r="AJ326">
        <v>1</v>
      </c>
      <c r="AK326">
        <v>0</v>
      </c>
      <c r="AL326" s="33" t="s">
        <v>841</v>
      </c>
      <c r="AO326" t="s">
        <v>186</v>
      </c>
      <c r="AP326">
        <v>50</v>
      </c>
      <c r="AQ326" t="s">
        <v>183</v>
      </c>
      <c r="AR326" t="s">
        <v>109</v>
      </c>
      <c r="AS326" t="s">
        <v>857</v>
      </c>
      <c r="AT326" t="s">
        <v>858</v>
      </c>
      <c r="AV326">
        <v>418.08</v>
      </c>
      <c r="AW326">
        <v>0</v>
      </c>
      <c r="AX326" t="s">
        <v>187</v>
      </c>
      <c r="AY326" t="str">
        <f>+MID(D326,4,2)</f>
        <v>12</v>
      </c>
    </row>
    <row r="327" spans="1:51" hidden="1" x14ac:dyDescent="0.2">
      <c r="A327" s="14" t="s">
        <v>180</v>
      </c>
      <c r="B327">
        <v>1758</v>
      </c>
      <c r="C327">
        <v>0</v>
      </c>
      <c r="D327" s="17" t="s">
        <v>857</v>
      </c>
      <c r="E327" t="s">
        <v>858</v>
      </c>
      <c r="F327">
        <v>100</v>
      </c>
      <c r="G327" t="s">
        <v>188</v>
      </c>
      <c r="H327" s="11">
        <v>0</v>
      </c>
      <c r="I327">
        <v>418.08</v>
      </c>
      <c r="J327" t="s">
        <v>182</v>
      </c>
      <c r="K327">
        <v>2</v>
      </c>
      <c r="L327" t="s">
        <v>183</v>
      </c>
      <c r="M327" s="11">
        <v>59</v>
      </c>
      <c r="O327" s="11" t="s">
        <v>857</v>
      </c>
      <c r="Q327" s="11" t="s">
        <v>109</v>
      </c>
      <c r="R327" t="s">
        <v>252</v>
      </c>
      <c r="S327" t="s">
        <v>215</v>
      </c>
      <c r="T327">
        <v>33100</v>
      </c>
      <c r="U327" t="s">
        <v>212</v>
      </c>
      <c r="V327">
        <v>100</v>
      </c>
      <c r="W327" t="s">
        <v>182</v>
      </c>
      <c r="X327">
        <v>2</v>
      </c>
      <c r="Y327">
        <v>-418.08</v>
      </c>
      <c r="Z327">
        <v>1</v>
      </c>
      <c r="AA327">
        <v>97578</v>
      </c>
      <c r="AB327">
        <v>0</v>
      </c>
      <c r="AC327" t="s">
        <v>189</v>
      </c>
      <c r="AD327">
        <v>0</v>
      </c>
      <c r="AE327">
        <v>2</v>
      </c>
      <c r="AF327">
        <v>1</v>
      </c>
      <c r="AI327">
        <v>1</v>
      </c>
      <c r="AJ327">
        <v>1</v>
      </c>
      <c r="AK327">
        <v>0</v>
      </c>
      <c r="AL327" s="33" t="s">
        <v>598</v>
      </c>
      <c r="AO327" t="s">
        <v>189</v>
      </c>
      <c r="AP327">
        <v>11</v>
      </c>
      <c r="AQ327" t="s">
        <v>183</v>
      </c>
      <c r="AR327" t="s">
        <v>109</v>
      </c>
      <c r="AS327" t="s">
        <v>857</v>
      </c>
      <c r="AT327" t="s">
        <v>858</v>
      </c>
      <c r="AV327">
        <v>0</v>
      </c>
      <c r="AW327">
        <v>418.08</v>
      </c>
      <c r="AX327" t="s">
        <v>187</v>
      </c>
    </row>
    <row r="328" spans="1:51" hidden="1" x14ac:dyDescent="0.2">
      <c r="A328" s="14" t="s">
        <v>180</v>
      </c>
      <c r="B328">
        <v>1762</v>
      </c>
      <c r="C328">
        <v>0</v>
      </c>
      <c r="D328" s="17" t="s">
        <v>568</v>
      </c>
      <c r="E328" t="s">
        <v>777</v>
      </c>
      <c r="F328">
        <v>100</v>
      </c>
      <c r="G328" t="s">
        <v>188</v>
      </c>
      <c r="H328" s="11">
        <v>0</v>
      </c>
      <c r="I328">
        <v>2854.8</v>
      </c>
      <c r="J328" t="s">
        <v>182</v>
      </c>
      <c r="K328">
        <v>2</v>
      </c>
      <c r="L328" t="s">
        <v>191</v>
      </c>
      <c r="M328" s="11">
        <v>98</v>
      </c>
      <c r="O328" s="11" t="s">
        <v>845</v>
      </c>
      <c r="Q328" s="11" t="s">
        <v>105</v>
      </c>
      <c r="R328" t="s">
        <v>859</v>
      </c>
      <c r="S328" t="s">
        <v>860</v>
      </c>
      <c r="T328">
        <v>35134</v>
      </c>
      <c r="U328" t="s">
        <v>861</v>
      </c>
      <c r="V328">
        <v>100</v>
      </c>
      <c r="W328" t="s">
        <v>182</v>
      </c>
      <c r="X328">
        <v>2</v>
      </c>
      <c r="Y328">
        <v>-2854.8</v>
      </c>
      <c r="Z328">
        <v>1</v>
      </c>
      <c r="AA328">
        <v>95317</v>
      </c>
      <c r="AB328">
        <v>0</v>
      </c>
      <c r="AC328" t="s">
        <v>189</v>
      </c>
      <c r="AD328">
        <v>0</v>
      </c>
      <c r="AE328">
        <v>2</v>
      </c>
      <c r="AF328">
        <v>1</v>
      </c>
      <c r="AG328">
        <v>306912136</v>
      </c>
      <c r="AH328">
        <v>5</v>
      </c>
      <c r="AI328">
        <v>1</v>
      </c>
      <c r="AJ328">
        <v>1</v>
      </c>
      <c r="AK328">
        <v>0</v>
      </c>
      <c r="AL328" s="33" t="s">
        <v>494</v>
      </c>
      <c r="AO328" t="s">
        <v>189</v>
      </c>
      <c r="AP328">
        <v>11</v>
      </c>
      <c r="AQ328" t="s">
        <v>192</v>
      </c>
      <c r="AR328" t="s">
        <v>105</v>
      </c>
      <c r="AS328" t="s">
        <v>568</v>
      </c>
      <c r="AT328" t="s">
        <v>777</v>
      </c>
      <c r="AV328">
        <v>0</v>
      </c>
      <c r="AW328">
        <v>2854.8</v>
      </c>
      <c r="AX328" t="s">
        <v>187</v>
      </c>
    </row>
    <row r="329" spans="1:51" hidden="1" x14ac:dyDescent="0.2">
      <c r="A329" s="14" t="s">
        <v>180</v>
      </c>
      <c r="B329">
        <v>1762</v>
      </c>
      <c r="C329">
        <v>0</v>
      </c>
      <c r="D329" s="17" t="s">
        <v>568</v>
      </c>
      <c r="E329" t="s">
        <v>777</v>
      </c>
      <c r="F329">
        <v>100</v>
      </c>
      <c r="G329" t="s">
        <v>181</v>
      </c>
      <c r="H329" s="11">
        <v>2854.8</v>
      </c>
      <c r="I329">
        <v>0</v>
      </c>
      <c r="J329" t="s">
        <v>182</v>
      </c>
      <c r="K329">
        <v>2</v>
      </c>
      <c r="L329" t="s">
        <v>191</v>
      </c>
      <c r="M329" s="11">
        <v>98</v>
      </c>
      <c r="O329" s="11" t="s">
        <v>845</v>
      </c>
      <c r="Q329" s="11" t="s">
        <v>105</v>
      </c>
      <c r="R329" t="s">
        <v>859</v>
      </c>
      <c r="S329" t="s">
        <v>860</v>
      </c>
      <c r="T329">
        <v>35134</v>
      </c>
      <c r="U329" t="s">
        <v>861</v>
      </c>
      <c r="V329">
        <v>100</v>
      </c>
      <c r="W329" t="s">
        <v>182</v>
      </c>
      <c r="X329">
        <v>2</v>
      </c>
      <c r="Y329">
        <v>2854.8</v>
      </c>
      <c r="Z329">
        <v>1</v>
      </c>
      <c r="AA329">
        <v>96526</v>
      </c>
      <c r="AB329">
        <v>0</v>
      </c>
      <c r="AC329" t="s">
        <v>186</v>
      </c>
      <c r="AD329">
        <v>0</v>
      </c>
      <c r="AE329">
        <v>16</v>
      </c>
      <c r="AF329">
        <v>1</v>
      </c>
      <c r="AG329">
        <v>306912136</v>
      </c>
      <c r="AH329">
        <v>5</v>
      </c>
      <c r="AI329">
        <v>1</v>
      </c>
      <c r="AJ329">
        <v>1</v>
      </c>
      <c r="AK329">
        <v>0</v>
      </c>
      <c r="AL329" s="33" t="s">
        <v>604</v>
      </c>
      <c r="AO329" t="s">
        <v>186</v>
      </c>
      <c r="AP329">
        <v>53</v>
      </c>
      <c r="AQ329" t="s">
        <v>192</v>
      </c>
      <c r="AR329" t="s">
        <v>105</v>
      </c>
      <c r="AS329" t="s">
        <v>568</v>
      </c>
      <c r="AT329" t="s">
        <v>777</v>
      </c>
      <c r="AV329">
        <v>2854.8</v>
      </c>
      <c r="AW329">
        <v>0</v>
      </c>
      <c r="AX329" t="s">
        <v>187</v>
      </c>
      <c r="AY329" t="str">
        <f>+MID(D329,4,2)</f>
        <v>10</v>
      </c>
    </row>
    <row r="330" spans="1:51" hidden="1" x14ac:dyDescent="0.2">
      <c r="A330" s="14" t="s">
        <v>180</v>
      </c>
      <c r="B330">
        <v>1766</v>
      </c>
      <c r="C330">
        <v>0</v>
      </c>
      <c r="D330" s="17" t="s">
        <v>568</v>
      </c>
      <c r="E330" t="s">
        <v>862</v>
      </c>
      <c r="F330">
        <v>100</v>
      </c>
      <c r="G330" t="s">
        <v>188</v>
      </c>
      <c r="H330" s="11">
        <v>0</v>
      </c>
      <c r="I330">
        <v>30.32</v>
      </c>
      <c r="J330" t="s">
        <v>182</v>
      </c>
      <c r="K330">
        <v>2</v>
      </c>
      <c r="L330" t="s">
        <v>196</v>
      </c>
      <c r="M330" s="11">
        <v>2337135180</v>
      </c>
      <c r="O330" s="11" t="s">
        <v>570</v>
      </c>
      <c r="Q330" s="11" t="s">
        <v>77</v>
      </c>
      <c r="R330" t="s">
        <v>254</v>
      </c>
      <c r="S330" t="s">
        <v>255</v>
      </c>
      <c r="T330">
        <v>20097</v>
      </c>
      <c r="U330" t="s">
        <v>195</v>
      </c>
      <c r="V330">
        <v>100</v>
      </c>
      <c r="W330" t="s">
        <v>182</v>
      </c>
      <c r="X330">
        <v>2</v>
      </c>
      <c r="Y330">
        <v>-30.32</v>
      </c>
      <c r="Z330">
        <v>1</v>
      </c>
      <c r="AA330">
        <v>96303</v>
      </c>
      <c r="AB330">
        <v>0</v>
      </c>
      <c r="AC330" t="s">
        <v>189</v>
      </c>
      <c r="AD330">
        <v>0</v>
      </c>
      <c r="AE330">
        <v>1</v>
      </c>
      <c r="AF330">
        <v>1</v>
      </c>
      <c r="AI330">
        <v>1</v>
      </c>
      <c r="AJ330">
        <v>1</v>
      </c>
      <c r="AK330">
        <v>0</v>
      </c>
      <c r="AL330" s="33" t="s">
        <v>601</v>
      </c>
      <c r="AO330" t="s">
        <v>189</v>
      </c>
      <c r="AP330">
        <v>17</v>
      </c>
      <c r="AQ330" t="s">
        <v>199</v>
      </c>
      <c r="AR330" t="s">
        <v>77</v>
      </c>
      <c r="AS330" t="s">
        <v>568</v>
      </c>
      <c r="AT330" t="s">
        <v>862</v>
      </c>
      <c r="AV330">
        <v>0</v>
      </c>
      <c r="AW330">
        <v>30.32</v>
      </c>
      <c r="AX330" t="s">
        <v>187</v>
      </c>
    </row>
    <row r="331" spans="1:51" hidden="1" x14ac:dyDescent="0.2">
      <c r="A331" s="14" t="s">
        <v>180</v>
      </c>
      <c r="B331">
        <v>1766</v>
      </c>
      <c r="C331">
        <v>0</v>
      </c>
      <c r="D331" s="17" t="s">
        <v>568</v>
      </c>
      <c r="E331" t="s">
        <v>862</v>
      </c>
      <c r="F331">
        <v>100</v>
      </c>
      <c r="G331" t="s">
        <v>181</v>
      </c>
      <c r="H331" s="11">
        <v>30.32</v>
      </c>
      <c r="I331">
        <v>0</v>
      </c>
      <c r="J331" t="s">
        <v>182</v>
      </c>
      <c r="K331">
        <v>2</v>
      </c>
      <c r="L331" t="s">
        <v>196</v>
      </c>
      <c r="M331" s="11">
        <v>2337135180</v>
      </c>
      <c r="O331" s="11" t="s">
        <v>570</v>
      </c>
      <c r="Q331" s="11" t="s">
        <v>77</v>
      </c>
      <c r="R331" t="s">
        <v>254</v>
      </c>
      <c r="S331" t="s">
        <v>255</v>
      </c>
      <c r="T331">
        <v>20097</v>
      </c>
      <c r="U331" t="s">
        <v>195</v>
      </c>
      <c r="V331">
        <v>100</v>
      </c>
      <c r="W331" t="s">
        <v>182</v>
      </c>
      <c r="X331">
        <v>2</v>
      </c>
      <c r="Y331">
        <v>30.32</v>
      </c>
      <c r="Z331">
        <v>1</v>
      </c>
      <c r="AA331">
        <v>96492</v>
      </c>
      <c r="AB331">
        <v>0</v>
      </c>
      <c r="AC331" t="s">
        <v>186</v>
      </c>
      <c r="AD331">
        <v>0</v>
      </c>
      <c r="AE331">
        <v>5</v>
      </c>
      <c r="AF331">
        <v>1</v>
      </c>
      <c r="AI331">
        <v>1</v>
      </c>
      <c r="AJ331">
        <v>1</v>
      </c>
      <c r="AK331">
        <v>0</v>
      </c>
      <c r="AL331" s="33" t="s">
        <v>646</v>
      </c>
      <c r="AO331" t="s">
        <v>186</v>
      </c>
      <c r="AP331">
        <v>56</v>
      </c>
      <c r="AQ331" t="s">
        <v>199</v>
      </c>
      <c r="AR331" t="s">
        <v>77</v>
      </c>
      <c r="AS331" t="s">
        <v>568</v>
      </c>
      <c r="AT331" t="s">
        <v>862</v>
      </c>
      <c r="AV331">
        <v>30.32</v>
      </c>
      <c r="AW331">
        <v>0</v>
      </c>
      <c r="AX331" t="s">
        <v>187</v>
      </c>
      <c r="AY331" t="str">
        <f>+MID(D331,4,2)</f>
        <v>10</v>
      </c>
    </row>
    <row r="332" spans="1:51" hidden="1" x14ac:dyDescent="0.2">
      <c r="A332" s="14" t="s">
        <v>180</v>
      </c>
      <c r="B332">
        <v>1766</v>
      </c>
      <c r="C332">
        <v>0</v>
      </c>
      <c r="D332" s="17" t="s">
        <v>568</v>
      </c>
      <c r="E332" t="s">
        <v>863</v>
      </c>
      <c r="F332">
        <v>100</v>
      </c>
      <c r="G332" t="s">
        <v>188</v>
      </c>
      <c r="H332" s="11">
        <v>0</v>
      </c>
      <c r="I332">
        <v>21.26</v>
      </c>
      <c r="J332" t="s">
        <v>182</v>
      </c>
      <c r="K332">
        <v>2</v>
      </c>
      <c r="L332" t="s">
        <v>196</v>
      </c>
      <c r="M332" s="11">
        <v>2337251780</v>
      </c>
      <c r="O332" s="11" t="s">
        <v>570</v>
      </c>
      <c r="Q332" s="11" t="s">
        <v>77</v>
      </c>
      <c r="R332" t="s">
        <v>254</v>
      </c>
      <c r="S332" t="s">
        <v>255</v>
      </c>
      <c r="T332">
        <v>20097</v>
      </c>
      <c r="U332" t="s">
        <v>195</v>
      </c>
      <c r="V332">
        <v>100</v>
      </c>
      <c r="W332" t="s">
        <v>182</v>
      </c>
      <c r="X332">
        <v>2</v>
      </c>
      <c r="Y332">
        <v>-21.26</v>
      </c>
      <c r="Z332">
        <v>1</v>
      </c>
      <c r="AA332">
        <v>96302</v>
      </c>
      <c r="AB332">
        <v>0</v>
      </c>
      <c r="AC332" t="s">
        <v>189</v>
      </c>
      <c r="AD332">
        <v>0</v>
      </c>
      <c r="AE332">
        <v>1</v>
      </c>
      <c r="AF332">
        <v>1</v>
      </c>
      <c r="AI332">
        <v>1</v>
      </c>
      <c r="AJ332">
        <v>1</v>
      </c>
      <c r="AK332">
        <v>0</v>
      </c>
      <c r="AL332" s="33" t="s">
        <v>601</v>
      </c>
      <c r="AO332" t="s">
        <v>189</v>
      </c>
      <c r="AP332">
        <v>17</v>
      </c>
      <c r="AQ332" t="s">
        <v>199</v>
      </c>
      <c r="AR332" t="s">
        <v>77</v>
      </c>
      <c r="AS332" t="s">
        <v>568</v>
      </c>
      <c r="AT332" t="s">
        <v>863</v>
      </c>
      <c r="AV332">
        <v>0</v>
      </c>
      <c r="AW332">
        <v>21.26</v>
      </c>
      <c r="AX332" t="s">
        <v>187</v>
      </c>
    </row>
    <row r="333" spans="1:51" hidden="1" x14ac:dyDescent="0.2">
      <c r="A333" s="14" t="s">
        <v>180</v>
      </c>
      <c r="B333">
        <v>1766</v>
      </c>
      <c r="C333">
        <v>0</v>
      </c>
      <c r="D333" s="17" t="s">
        <v>568</v>
      </c>
      <c r="E333" t="s">
        <v>863</v>
      </c>
      <c r="F333">
        <v>100</v>
      </c>
      <c r="G333" t="s">
        <v>181</v>
      </c>
      <c r="H333" s="11">
        <v>21.26</v>
      </c>
      <c r="I333">
        <v>0</v>
      </c>
      <c r="J333" t="s">
        <v>182</v>
      </c>
      <c r="K333">
        <v>2</v>
      </c>
      <c r="L333" t="s">
        <v>196</v>
      </c>
      <c r="M333" s="11">
        <v>2337251780</v>
      </c>
      <c r="O333" s="11" t="s">
        <v>570</v>
      </c>
      <c r="Q333" s="11" t="s">
        <v>77</v>
      </c>
      <c r="R333" t="s">
        <v>254</v>
      </c>
      <c r="S333" t="s">
        <v>255</v>
      </c>
      <c r="T333">
        <v>20097</v>
      </c>
      <c r="U333" t="s">
        <v>195</v>
      </c>
      <c r="V333">
        <v>100</v>
      </c>
      <c r="W333" t="s">
        <v>182</v>
      </c>
      <c r="X333">
        <v>2</v>
      </c>
      <c r="Y333">
        <v>21.26</v>
      </c>
      <c r="Z333">
        <v>1</v>
      </c>
      <c r="AA333">
        <v>96492</v>
      </c>
      <c r="AB333">
        <v>0</v>
      </c>
      <c r="AC333" t="s">
        <v>186</v>
      </c>
      <c r="AD333">
        <v>0</v>
      </c>
      <c r="AE333">
        <v>7</v>
      </c>
      <c r="AF333">
        <v>1</v>
      </c>
      <c r="AI333">
        <v>1</v>
      </c>
      <c r="AJ333">
        <v>1</v>
      </c>
      <c r="AK333">
        <v>0</v>
      </c>
      <c r="AL333" s="33" t="s">
        <v>646</v>
      </c>
      <c r="AO333" t="s">
        <v>186</v>
      </c>
      <c r="AP333">
        <v>56</v>
      </c>
      <c r="AQ333" t="s">
        <v>199</v>
      </c>
      <c r="AR333" t="s">
        <v>77</v>
      </c>
      <c r="AS333" t="s">
        <v>568</v>
      </c>
      <c r="AT333" t="s">
        <v>863</v>
      </c>
      <c r="AV333">
        <v>21.26</v>
      </c>
      <c r="AW333">
        <v>0</v>
      </c>
      <c r="AX333" t="s">
        <v>187</v>
      </c>
      <c r="AY333" t="str">
        <f>+MID(D333,4,2)</f>
        <v>10</v>
      </c>
    </row>
    <row r="334" spans="1:51" hidden="1" x14ac:dyDescent="0.2">
      <c r="A334" s="14" t="s">
        <v>180</v>
      </c>
      <c r="B334">
        <v>1766</v>
      </c>
      <c r="C334">
        <v>0</v>
      </c>
      <c r="D334" s="17" t="s">
        <v>568</v>
      </c>
      <c r="E334" t="s">
        <v>864</v>
      </c>
      <c r="F334">
        <v>100</v>
      </c>
      <c r="G334" t="s">
        <v>188</v>
      </c>
      <c r="H334" s="11">
        <v>0</v>
      </c>
      <c r="I334">
        <v>74.87</v>
      </c>
      <c r="J334" t="s">
        <v>182</v>
      </c>
      <c r="K334">
        <v>2</v>
      </c>
      <c r="L334" t="s">
        <v>196</v>
      </c>
      <c r="M334" s="11">
        <v>2338191807</v>
      </c>
      <c r="O334" s="11" t="s">
        <v>835</v>
      </c>
      <c r="Q334" s="11" t="s">
        <v>77</v>
      </c>
      <c r="R334" t="s">
        <v>254</v>
      </c>
      <c r="S334" t="s">
        <v>255</v>
      </c>
      <c r="T334">
        <v>20097</v>
      </c>
      <c r="U334" t="s">
        <v>195</v>
      </c>
      <c r="V334">
        <v>100</v>
      </c>
      <c r="W334" t="s">
        <v>182</v>
      </c>
      <c r="X334">
        <v>2</v>
      </c>
      <c r="Y334">
        <v>-74.87</v>
      </c>
      <c r="Z334">
        <v>1</v>
      </c>
      <c r="AA334">
        <v>96428</v>
      </c>
      <c r="AB334">
        <v>0</v>
      </c>
      <c r="AC334" t="s">
        <v>189</v>
      </c>
      <c r="AD334">
        <v>0</v>
      </c>
      <c r="AE334">
        <v>1</v>
      </c>
      <c r="AF334">
        <v>1</v>
      </c>
      <c r="AI334">
        <v>1</v>
      </c>
      <c r="AJ334">
        <v>1</v>
      </c>
      <c r="AK334">
        <v>0</v>
      </c>
      <c r="AL334" s="33" t="s">
        <v>779</v>
      </c>
      <c r="AO334" t="s">
        <v>189</v>
      </c>
      <c r="AP334">
        <v>17</v>
      </c>
      <c r="AQ334" t="s">
        <v>199</v>
      </c>
      <c r="AR334" t="s">
        <v>77</v>
      </c>
      <c r="AS334" t="s">
        <v>568</v>
      </c>
      <c r="AT334" t="s">
        <v>864</v>
      </c>
      <c r="AV334">
        <v>0</v>
      </c>
      <c r="AW334">
        <v>74.87</v>
      </c>
      <c r="AX334" t="s">
        <v>187</v>
      </c>
    </row>
    <row r="335" spans="1:51" hidden="1" x14ac:dyDescent="0.2">
      <c r="A335" s="14" t="s">
        <v>180</v>
      </c>
      <c r="B335">
        <v>1766</v>
      </c>
      <c r="C335">
        <v>0</v>
      </c>
      <c r="D335" s="17" t="s">
        <v>568</v>
      </c>
      <c r="E335" t="s">
        <v>864</v>
      </c>
      <c r="F335">
        <v>100</v>
      </c>
      <c r="G335" t="s">
        <v>181</v>
      </c>
      <c r="H335" s="11">
        <v>74.87</v>
      </c>
      <c r="I335">
        <v>0</v>
      </c>
      <c r="J335" t="s">
        <v>182</v>
      </c>
      <c r="K335">
        <v>2</v>
      </c>
      <c r="L335" t="s">
        <v>196</v>
      </c>
      <c r="M335" s="11">
        <v>2338191807</v>
      </c>
      <c r="O335" s="11" t="s">
        <v>835</v>
      </c>
      <c r="Q335" s="11" t="s">
        <v>77</v>
      </c>
      <c r="R335" t="s">
        <v>254</v>
      </c>
      <c r="S335" t="s">
        <v>255</v>
      </c>
      <c r="T335">
        <v>20097</v>
      </c>
      <c r="U335" t="s">
        <v>195</v>
      </c>
      <c r="V335">
        <v>100</v>
      </c>
      <c r="W335" t="s">
        <v>182</v>
      </c>
      <c r="X335">
        <v>2</v>
      </c>
      <c r="Y335">
        <v>74.87</v>
      </c>
      <c r="Z335">
        <v>1</v>
      </c>
      <c r="AA335">
        <v>96880</v>
      </c>
      <c r="AB335">
        <v>0</v>
      </c>
      <c r="AC335" t="s">
        <v>186</v>
      </c>
      <c r="AD335">
        <v>0</v>
      </c>
      <c r="AE335">
        <v>9</v>
      </c>
      <c r="AF335">
        <v>1</v>
      </c>
      <c r="AI335">
        <v>1</v>
      </c>
      <c r="AJ335">
        <v>1</v>
      </c>
      <c r="AK335">
        <v>0</v>
      </c>
      <c r="AL335" s="33" t="s">
        <v>865</v>
      </c>
      <c r="AO335" t="s">
        <v>186</v>
      </c>
      <c r="AP335">
        <v>56</v>
      </c>
      <c r="AQ335" t="s">
        <v>199</v>
      </c>
      <c r="AR335" t="s">
        <v>77</v>
      </c>
      <c r="AS335" t="s">
        <v>568</v>
      </c>
      <c r="AT335" t="s">
        <v>864</v>
      </c>
      <c r="AV335">
        <v>74.87</v>
      </c>
      <c r="AW335">
        <v>0</v>
      </c>
      <c r="AX335" t="s">
        <v>187</v>
      </c>
      <c r="AY335" t="str">
        <f>+MID(D335,4,2)</f>
        <v>10</v>
      </c>
    </row>
    <row r="336" spans="1:51" hidden="1" x14ac:dyDescent="0.2">
      <c r="A336" s="14" t="s">
        <v>180</v>
      </c>
      <c r="B336">
        <v>1766</v>
      </c>
      <c r="C336">
        <v>0</v>
      </c>
      <c r="D336" s="17" t="s">
        <v>568</v>
      </c>
      <c r="E336" t="s">
        <v>866</v>
      </c>
      <c r="F336">
        <v>100</v>
      </c>
      <c r="G336" t="s">
        <v>188</v>
      </c>
      <c r="H336" s="11">
        <v>0</v>
      </c>
      <c r="I336">
        <v>180.31</v>
      </c>
      <c r="J336" t="s">
        <v>182</v>
      </c>
      <c r="K336">
        <v>2</v>
      </c>
      <c r="L336" t="s">
        <v>196</v>
      </c>
      <c r="M336" s="11">
        <v>2338278126</v>
      </c>
      <c r="O336" s="11" t="s">
        <v>835</v>
      </c>
      <c r="Q336" s="11" t="s">
        <v>77</v>
      </c>
      <c r="R336" t="s">
        <v>254</v>
      </c>
      <c r="S336" t="s">
        <v>255</v>
      </c>
      <c r="T336">
        <v>20097</v>
      </c>
      <c r="U336" t="s">
        <v>195</v>
      </c>
      <c r="V336">
        <v>100</v>
      </c>
      <c r="W336" t="s">
        <v>182</v>
      </c>
      <c r="X336">
        <v>2</v>
      </c>
      <c r="Y336">
        <v>-180.31</v>
      </c>
      <c r="Z336">
        <v>1</v>
      </c>
      <c r="AA336">
        <v>96427</v>
      </c>
      <c r="AB336">
        <v>0</v>
      </c>
      <c r="AC336" t="s">
        <v>189</v>
      </c>
      <c r="AD336">
        <v>0</v>
      </c>
      <c r="AE336">
        <v>1</v>
      </c>
      <c r="AF336">
        <v>1</v>
      </c>
      <c r="AI336">
        <v>1</v>
      </c>
      <c r="AJ336">
        <v>1</v>
      </c>
      <c r="AK336">
        <v>0</v>
      </c>
      <c r="AL336" s="33" t="s">
        <v>779</v>
      </c>
      <c r="AO336" t="s">
        <v>189</v>
      </c>
      <c r="AP336">
        <v>17</v>
      </c>
      <c r="AQ336" t="s">
        <v>199</v>
      </c>
      <c r="AR336" t="s">
        <v>77</v>
      </c>
      <c r="AS336" t="s">
        <v>568</v>
      </c>
      <c r="AT336" t="s">
        <v>866</v>
      </c>
      <c r="AV336">
        <v>0</v>
      </c>
      <c r="AW336">
        <v>180.31</v>
      </c>
      <c r="AX336" t="s">
        <v>187</v>
      </c>
    </row>
    <row r="337" spans="1:51" hidden="1" x14ac:dyDescent="0.2">
      <c r="A337" s="14" t="s">
        <v>180</v>
      </c>
      <c r="B337">
        <v>1766</v>
      </c>
      <c r="C337">
        <v>0</v>
      </c>
      <c r="D337" s="17" t="s">
        <v>568</v>
      </c>
      <c r="E337" t="s">
        <v>866</v>
      </c>
      <c r="F337">
        <v>100</v>
      </c>
      <c r="G337" t="s">
        <v>181</v>
      </c>
      <c r="H337" s="11">
        <v>180.31</v>
      </c>
      <c r="I337">
        <v>0</v>
      </c>
      <c r="J337" t="s">
        <v>182</v>
      </c>
      <c r="K337">
        <v>2</v>
      </c>
      <c r="L337" t="s">
        <v>196</v>
      </c>
      <c r="M337" s="11">
        <v>2338278126</v>
      </c>
      <c r="O337" s="11" t="s">
        <v>835</v>
      </c>
      <c r="Q337" s="11" t="s">
        <v>77</v>
      </c>
      <c r="R337" t="s">
        <v>254</v>
      </c>
      <c r="S337" t="s">
        <v>255</v>
      </c>
      <c r="T337">
        <v>20097</v>
      </c>
      <c r="U337" t="s">
        <v>195</v>
      </c>
      <c r="V337">
        <v>100</v>
      </c>
      <c r="W337" t="s">
        <v>182</v>
      </c>
      <c r="X337">
        <v>2</v>
      </c>
      <c r="Y337">
        <v>180.31</v>
      </c>
      <c r="Z337">
        <v>1</v>
      </c>
      <c r="AA337">
        <v>96880</v>
      </c>
      <c r="AB337">
        <v>0</v>
      </c>
      <c r="AC337" t="s">
        <v>186</v>
      </c>
      <c r="AD337">
        <v>0</v>
      </c>
      <c r="AE337">
        <v>6</v>
      </c>
      <c r="AF337">
        <v>1</v>
      </c>
      <c r="AI337">
        <v>1</v>
      </c>
      <c r="AJ337">
        <v>1</v>
      </c>
      <c r="AK337">
        <v>0</v>
      </c>
      <c r="AL337" s="33" t="s">
        <v>865</v>
      </c>
      <c r="AO337" t="s">
        <v>186</v>
      </c>
      <c r="AP337">
        <v>56</v>
      </c>
      <c r="AQ337" t="s">
        <v>199</v>
      </c>
      <c r="AR337" t="s">
        <v>77</v>
      </c>
      <c r="AS337" t="s">
        <v>568</v>
      </c>
      <c r="AT337" t="s">
        <v>866</v>
      </c>
      <c r="AV337">
        <v>180.31</v>
      </c>
      <c r="AW337">
        <v>0</v>
      </c>
      <c r="AX337" t="s">
        <v>187</v>
      </c>
      <c r="AY337" t="str">
        <f>+MID(D337,4,2)</f>
        <v>10</v>
      </c>
    </row>
    <row r="338" spans="1:51" hidden="1" x14ac:dyDescent="0.2">
      <c r="A338" s="14" t="s">
        <v>180</v>
      </c>
      <c r="B338">
        <v>1766</v>
      </c>
      <c r="C338">
        <v>0</v>
      </c>
      <c r="D338" s="17" t="s">
        <v>568</v>
      </c>
      <c r="E338" t="s">
        <v>867</v>
      </c>
      <c r="F338">
        <v>100</v>
      </c>
      <c r="G338" t="s">
        <v>188</v>
      </c>
      <c r="H338" s="11">
        <v>0</v>
      </c>
      <c r="I338">
        <v>44.27</v>
      </c>
      <c r="J338" t="s">
        <v>182</v>
      </c>
      <c r="K338">
        <v>2</v>
      </c>
      <c r="L338" t="s">
        <v>196</v>
      </c>
      <c r="M338" s="11">
        <v>2338293927</v>
      </c>
      <c r="O338" s="11" t="s">
        <v>835</v>
      </c>
      <c r="Q338" s="11" t="s">
        <v>77</v>
      </c>
      <c r="R338" t="s">
        <v>254</v>
      </c>
      <c r="S338" t="s">
        <v>255</v>
      </c>
      <c r="T338">
        <v>20097</v>
      </c>
      <c r="U338" t="s">
        <v>195</v>
      </c>
      <c r="V338">
        <v>100</v>
      </c>
      <c r="W338" t="s">
        <v>182</v>
      </c>
      <c r="X338">
        <v>2</v>
      </c>
      <c r="Y338">
        <v>-44.27</v>
      </c>
      <c r="Z338">
        <v>1</v>
      </c>
      <c r="AA338">
        <v>96429</v>
      </c>
      <c r="AB338">
        <v>0</v>
      </c>
      <c r="AC338" t="s">
        <v>189</v>
      </c>
      <c r="AD338">
        <v>0</v>
      </c>
      <c r="AE338">
        <v>1</v>
      </c>
      <c r="AF338">
        <v>1</v>
      </c>
      <c r="AI338">
        <v>1</v>
      </c>
      <c r="AJ338">
        <v>1</v>
      </c>
      <c r="AK338">
        <v>0</v>
      </c>
      <c r="AL338" s="33" t="s">
        <v>779</v>
      </c>
      <c r="AO338" t="s">
        <v>189</v>
      </c>
      <c r="AP338">
        <v>17</v>
      </c>
      <c r="AQ338" t="s">
        <v>199</v>
      </c>
      <c r="AR338" t="s">
        <v>77</v>
      </c>
      <c r="AS338" t="s">
        <v>568</v>
      </c>
      <c r="AT338" t="s">
        <v>867</v>
      </c>
      <c r="AV338">
        <v>0</v>
      </c>
      <c r="AW338">
        <v>44.27</v>
      </c>
      <c r="AX338" t="s">
        <v>187</v>
      </c>
    </row>
    <row r="339" spans="1:51" hidden="1" x14ac:dyDescent="0.2">
      <c r="A339" s="14" t="s">
        <v>180</v>
      </c>
      <c r="B339">
        <v>1766</v>
      </c>
      <c r="C339">
        <v>0</v>
      </c>
      <c r="D339" s="17" t="s">
        <v>568</v>
      </c>
      <c r="E339" t="s">
        <v>867</v>
      </c>
      <c r="F339">
        <v>100</v>
      </c>
      <c r="G339" t="s">
        <v>181</v>
      </c>
      <c r="H339" s="11">
        <v>44.27</v>
      </c>
      <c r="I339">
        <v>0</v>
      </c>
      <c r="J339" t="s">
        <v>182</v>
      </c>
      <c r="K339">
        <v>2</v>
      </c>
      <c r="L339" t="s">
        <v>196</v>
      </c>
      <c r="M339" s="11">
        <v>2338293927</v>
      </c>
      <c r="O339" s="11" t="s">
        <v>835</v>
      </c>
      <c r="Q339" s="11" t="s">
        <v>77</v>
      </c>
      <c r="R339" t="s">
        <v>254</v>
      </c>
      <c r="S339" t="s">
        <v>255</v>
      </c>
      <c r="T339">
        <v>20097</v>
      </c>
      <c r="U339" t="s">
        <v>195</v>
      </c>
      <c r="V339">
        <v>100</v>
      </c>
      <c r="W339" t="s">
        <v>182</v>
      </c>
      <c r="X339">
        <v>2</v>
      </c>
      <c r="Y339">
        <v>44.27</v>
      </c>
      <c r="Z339">
        <v>1</v>
      </c>
      <c r="AA339">
        <v>96880</v>
      </c>
      <c r="AB339">
        <v>0</v>
      </c>
      <c r="AC339" t="s">
        <v>186</v>
      </c>
      <c r="AD339">
        <v>0</v>
      </c>
      <c r="AE339">
        <v>7</v>
      </c>
      <c r="AF339">
        <v>1</v>
      </c>
      <c r="AI339">
        <v>1</v>
      </c>
      <c r="AJ339">
        <v>1</v>
      </c>
      <c r="AK339">
        <v>0</v>
      </c>
      <c r="AL339" s="33" t="s">
        <v>865</v>
      </c>
      <c r="AO339" t="s">
        <v>186</v>
      </c>
      <c r="AP339">
        <v>56</v>
      </c>
      <c r="AQ339" t="s">
        <v>199</v>
      </c>
      <c r="AR339" t="s">
        <v>77</v>
      </c>
      <c r="AS339" t="s">
        <v>568</v>
      </c>
      <c r="AT339" t="s">
        <v>867</v>
      </c>
      <c r="AV339">
        <v>44.27</v>
      </c>
      <c r="AW339">
        <v>0</v>
      </c>
      <c r="AX339" t="s">
        <v>187</v>
      </c>
      <c r="AY339" t="str">
        <f>+MID(D339,4,2)</f>
        <v>10</v>
      </c>
    </row>
    <row r="340" spans="1:51" hidden="1" x14ac:dyDescent="0.2">
      <c r="A340" s="14" t="s">
        <v>180</v>
      </c>
      <c r="B340">
        <v>1766</v>
      </c>
      <c r="C340">
        <v>0</v>
      </c>
      <c r="D340" s="17" t="s">
        <v>598</v>
      </c>
      <c r="E340" t="s">
        <v>868</v>
      </c>
      <c r="F340">
        <v>100</v>
      </c>
      <c r="G340" t="s">
        <v>188</v>
      </c>
      <c r="H340" s="11">
        <v>0</v>
      </c>
      <c r="I340">
        <v>259.63</v>
      </c>
      <c r="J340" t="s">
        <v>182</v>
      </c>
      <c r="K340">
        <v>2</v>
      </c>
      <c r="L340" t="s">
        <v>196</v>
      </c>
      <c r="M340" s="11">
        <v>2342565588</v>
      </c>
      <c r="O340" s="11" t="s">
        <v>869</v>
      </c>
      <c r="Q340" s="11" t="s">
        <v>77</v>
      </c>
      <c r="R340" t="s">
        <v>254</v>
      </c>
      <c r="S340" t="s">
        <v>255</v>
      </c>
      <c r="T340">
        <v>20097</v>
      </c>
      <c r="U340" t="s">
        <v>195</v>
      </c>
      <c r="V340">
        <v>100</v>
      </c>
      <c r="W340" t="s">
        <v>182</v>
      </c>
      <c r="X340">
        <v>2</v>
      </c>
      <c r="Y340">
        <v>-259.63</v>
      </c>
      <c r="Z340">
        <v>1</v>
      </c>
      <c r="AA340">
        <v>97186</v>
      </c>
      <c r="AB340">
        <v>0</v>
      </c>
      <c r="AC340" t="s">
        <v>189</v>
      </c>
      <c r="AD340">
        <v>0</v>
      </c>
      <c r="AE340">
        <v>1</v>
      </c>
      <c r="AF340">
        <v>1</v>
      </c>
      <c r="AI340">
        <v>1</v>
      </c>
      <c r="AJ340">
        <v>1</v>
      </c>
      <c r="AK340">
        <v>0</v>
      </c>
      <c r="AL340" s="33" t="s">
        <v>698</v>
      </c>
      <c r="AO340" t="s">
        <v>189</v>
      </c>
      <c r="AP340">
        <v>17</v>
      </c>
      <c r="AQ340" t="s">
        <v>199</v>
      </c>
      <c r="AR340" t="s">
        <v>77</v>
      </c>
      <c r="AS340" t="s">
        <v>598</v>
      </c>
      <c r="AT340" t="s">
        <v>868</v>
      </c>
      <c r="AV340">
        <v>0</v>
      </c>
      <c r="AW340">
        <v>259.63</v>
      </c>
      <c r="AX340" t="s">
        <v>187</v>
      </c>
    </row>
    <row r="341" spans="1:51" hidden="1" x14ac:dyDescent="0.2">
      <c r="A341" s="14" t="s">
        <v>180</v>
      </c>
      <c r="B341">
        <v>1766</v>
      </c>
      <c r="C341">
        <v>0</v>
      </c>
      <c r="D341" s="17" t="s">
        <v>598</v>
      </c>
      <c r="E341" t="s">
        <v>870</v>
      </c>
      <c r="F341">
        <v>100</v>
      </c>
      <c r="G341" t="s">
        <v>188</v>
      </c>
      <c r="H341" s="11">
        <v>0</v>
      </c>
      <c r="I341">
        <v>21.26</v>
      </c>
      <c r="J341" t="s">
        <v>182</v>
      </c>
      <c r="K341">
        <v>2</v>
      </c>
      <c r="L341" t="s">
        <v>196</v>
      </c>
      <c r="M341" s="11">
        <v>2342683619</v>
      </c>
      <c r="O341" s="11" t="s">
        <v>869</v>
      </c>
      <c r="Q341" s="11" t="s">
        <v>77</v>
      </c>
      <c r="R341" t="s">
        <v>254</v>
      </c>
      <c r="S341" t="s">
        <v>255</v>
      </c>
      <c r="T341">
        <v>20097</v>
      </c>
      <c r="U341" t="s">
        <v>195</v>
      </c>
      <c r="V341">
        <v>100</v>
      </c>
      <c r="W341" t="s">
        <v>182</v>
      </c>
      <c r="X341">
        <v>2</v>
      </c>
      <c r="Y341">
        <v>-21.26</v>
      </c>
      <c r="Z341">
        <v>1</v>
      </c>
      <c r="AA341">
        <v>97225</v>
      </c>
      <c r="AB341">
        <v>0</v>
      </c>
      <c r="AC341" t="s">
        <v>189</v>
      </c>
      <c r="AD341">
        <v>0</v>
      </c>
      <c r="AE341">
        <v>1</v>
      </c>
      <c r="AF341">
        <v>1</v>
      </c>
      <c r="AI341">
        <v>1</v>
      </c>
      <c r="AJ341">
        <v>1</v>
      </c>
      <c r="AK341">
        <v>0</v>
      </c>
      <c r="AL341" s="33" t="s">
        <v>637</v>
      </c>
      <c r="AO341" t="s">
        <v>189</v>
      </c>
      <c r="AP341">
        <v>17</v>
      </c>
      <c r="AQ341" t="s">
        <v>199</v>
      </c>
      <c r="AR341" t="s">
        <v>77</v>
      </c>
      <c r="AS341" t="s">
        <v>598</v>
      </c>
      <c r="AT341" t="s">
        <v>870</v>
      </c>
      <c r="AV341">
        <v>0</v>
      </c>
      <c r="AW341">
        <v>21.26</v>
      </c>
      <c r="AX341" t="s">
        <v>187</v>
      </c>
    </row>
    <row r="342" spans="1:51" hidden="1" x14ac:dyDescent="0.2">
      <c r="A342" s="14" t="s">
        <v>180</v>
      </c>
      <c r="B342">
        <v>1766</v>
      </c>
      <c r="C342">
        <v>0</v>
      </c>
      <c r="D342" s="17" t="s">
        <v>598</v>
      </c>
      <c r="E342" t="s">
        <v>871</v>
      </c>
      <c r="F342">
        <v>100</v>
      </c>
      <c r="G342" t="s">
        <v>188</v>
      </c>
      <c r="H342" s="11">
        <v>0</v>
      </c>
      <c r="I342">
        <v>283.87</v>
      </c>
      <c r="J342" t="s">
        <v>182</v>
      </c>
      <c r="K342">
        <v>2</v>
      </c>
      <c r="L342" t="s">
        <v>196</v>
      </c>
      <c r="M342" s="11">
        <v>2342758619</v>
      </c>
      <c r="O342" s="11" t="s">
        <v>869</v>
      </c>
      <c r="Q342" s="11" t="s">
        <v>77</v>
      </c>
      <c r="R342" t="s">
        <v>254</v>
      </c>
      <c r="S342" t="s">
        <v>255</v>
      </c>
      <c r="T342">
        <v>20097</v>
      </c>
      <c r="U342" t="s">
        <v>195</v>
      </c>
      <c r="V342">
        <v>100</v>
      </c>
      <c r="W342" t="s">
        <v>182</v>
      </c>
      <c r="X342">
        <v>2</v>
      </c>
      <c r="Y342">
        <v>-283.87</v>
      </c>
      <c r="Z342">
        <v>1</v>
      </c>
      <c r="AA342">
        <v>97229</v>
      </c>
      <c r="AB342">
        <v>0</v>
      </c>
      <c r="AC342" t="s">
        <v>189</v>
      </c>
      <c r="AD342">
        <v>0</v>
      </c>
      <c r="AE342">
        <v>1</v>
      </c>
      <c r="AF342">
        <v>1</v>
      </c>
      <c r="AI342">
        <v>1</v>
      </c>
      <c r="AJ342">
        <v>1</v>
      </c>
      <c r="AK342">
        <v>0</v>
      </c>
      <c r="AL342" s="33" t="s">
        <v>637</v>
      </c>
      <c r="AO342" t="s">
        <v>189</v>
      </c>
      <c r="AP342">
        <v>17</v>
      </c>
      <c r="AQ342" t="s">
        <v>199</v>
      </c>
      <c r="AR342" t="s">
        <v>77</v>
      </c>
      <c r="AS342" t="s">
        <v>598</v>
      </c>
      <c r="AT342" t="s">
        <v>871</v>
      </c>
      <c r="AV342">
        <v>0</v>
      </c>
      <c r="AW342">
        <v>283.87</v>
      </c>
      <c r="AX342" t="s">
        <v>187</v>
      </c>
    </row>
    <row r="343" spans="1:51" hidden="1" x14ac:dyDescent="0.2">
      <c r="A343" s="14" t="s">
        <v>180</v>
      </c>
      <c r="B343">
        <v>1766</v>
      </c>
      <c r="C343">
        <v>0</v>
      </c>
      <c r="D343" s="17" t="s">
        <v>598</v>
      </c>
      <c r="E343" t="s">
        <v>872</v>
      </c>
      <c r="F343">
        <v>100</v>
      </c>
      <c r="G343" t="s">
        <v>188</v>
      </c>
      <c r="H343" s="11">
        <v>0</v>
      </c>
      <c r="I343">
        <v>125.07</v>
      </c>
      <c r="J343" t="s">
        <v>182</v>
      </c>
      <c r="K343">
        <v>2</v>
      </c>
      <c r="L343" t="s">
        <v>196</v>
      </c>
      <c r="M343" s="11">
        <v>2342777299</v>
      </c>
      <c r="O343" s="11" t="s">
        <v>869</v>
      </c>
      <c r="Q343" s="11" t="s">
        <v>77</v>
      </c>
      <c r="R343" t="s">
        <v>254</v>
      </c>
      <c r="S343" t="s">
        <v>255</v>
      </c>
      <c r="T343">
        <v>20097</v>
      </c>
      <c r="U343" t="s">
        <v>195</v>
      </c>
      <c r="V343">
        <v>100</v>
      </c>
      <c r="W343" t="s">
        <v>182</v>
      </c>
      <c r="X343">
        <v>2</v>
      </c>
      <c r="Y343">
        <v>-125.07</v>
      </c>
      <c r="Z343">
        <v>1</v>
      </c>
      <c r="AA343">
        <v>97226</v>
      </c>
      <c r="AB343">
        <v>0</v>
      </c>
      <c r="AC343" t="s">
        <v>189</v>
      </c>
      <c r="AD343">
        <v>0</v>
      </c>
      <c r="AE343">
        <v>1</v>
      </c>
      <c r="AF343">
        <v>1</v>
      </c>
      <c r="AI343">
        <v>1</v>
      </c>
      <c r="AJ343">
        <v>1</v>
      </c>
      <c r="AK343">
        <v>0</v>
      </c>
      <c r="AL343" s="33" t="s">
        <v>637</v>
      </c>
      <c r="AO343" t="s">
        <v>189</v>
      </c>
      <c r="AP343">
        <v>17</v>
      </c>
      <c r="AQ343" t="s">
        <v>199</v>
      </c>
      <c r="AR343" t="s">
        <v>77</v>
      </c>
      <c r="AS343" t="s">
        <v>598</v>
      </c>
      <c r="AT343" t="s">
        <v>872</v>
      </c>
      <c r="AV343">
        <v>0</v>
      </c>
      <c r="AW343">
        <v>125.07</v>
      </c>
      <c r="AX343" t="s">
        <v>187</v>
      </c>
    </row>
    <row r="344" spans="1:51" hidden="1" x14ac:dyDescent="0.2">
      <c r="A344" s="14" t="s">
        <v>180</v>
      </c>
      <c r="B344">
        <v>1766</v>
      </c>
      <c r="C344">
        <v>0</v>
      </c>
      <c r="D344" s="17" t="s">
        <v>598</v>
      </c>
      <c r="E344" t="s">
        <v>873</v>
      </c>
      <c r="F344">
        <v>100</v>
      </c>
      <c r="G344" t="s">
        <v>188</v>
      </c>
      <c r="H344" s="11">
        <v>0</v>
      </c>
      <c r="I344">
        <v>162.6</v>
      </c>
      <c r="J344" t="s">
        <v>182</v>
      </c>
      <c r="K344">
        <v>2</v>
      </c>
      <c r="L344" t="s">
        <v>196</v>
      </c>
      <c r="M344" s="11">
        <v>2343671086</v>
      </c>
      <c r="O344" s="11" t="s">
        <v>874</v>
      </c>
      <c r="Q344" s="11" t="s">
        <v>77</v>
      </c>
      <c r="R344" t="s">
        <v>254</v>
      </c>
      <c r="S344" t="s">
        <v>255</v>
      </c>
      <c r="T344">
        <v>20097</v>
      </c>
      <c r="U344" t="s">
        <v>195</v>
      </c>
      <c r="V344">
        <v>100</v>
      </c>
      <c r="W344" t="s">
        <v>182</v>
      </c>
      <c r="X344">
        <v>2</v>
      </c>
      <c r="Y344">
        <v>-162.6</v>
      </c>
      <c r="Z344">
        <v>1</v>
      </c>
      <c r="AA344">
        <v>97324</v>
      </c>
      <c r="AB344">
        <v>0</v>
      </c>
      <c r="AC344" t="s">
        <v>189</v>
      </c>
      <c r="AD344">
        <v>0</v>
      </c>
      <c r="AE344">
        <v>1</v>
      </c>
      <c r="AF344">
        <v>1</v>
      </c>
      <c r="AI344">
        <v>1</v>
      </c>
      <c r="AJ344">
        <v>1</v>
      </c>
      <c r="AK344">
        <v>0</v>
      </c>
      <c r="AL344" s="33" t="s">
        <v>639</v>
      </c>
      <c r="AO344" t="s">
        <v>189</v>
      </c>
      <c r="AP344">
        <v>17</v>
      </c>
      <c r="AQ344" t="s">
        <v>199</v>
      </c>
      <c r="AR344" t="s">
        <v>77</v>
      </c>
      <c r="AS344" t="s">
        <v>598</v>
      </c>
      <c r="AT344" t="s">
        <v>873</v>
      </c>
      <c r="AV344">
        <v>0</v>
      </c>
      <c r="AW344">
        <v>162.6</v>
      </c>
      <c r="AX344" t="s">
        <v>187</v>
      </c>
    </row>
    <row r="345" spans="1:51" hidden="1" x14ac:dyDescent="0.2">
      <c r="A345" s="14" t="s">
        <v>180</v>
      </c>
      <c r="B345">
        <v>1766</v>
      </c>
      <c r="C345">
        <v>0</v>
      </c>
      <c r="D345" s="17" t="s">
        <v>598</v>
      </c>
      <c r="E345" t="s">
        <v>875</v>
      </c>
      <c r="F345">
        <v>100</v>
      </c>
      <c r="G345" t="s">
        <v>188</v>
      </c>
      <c r="H345" s="11">
        <v>0</v>
      </c>
      <c r="I345">
        <v>162.61000000000001</v>
      </c>
      <c r="J345" t="s">
        <v>182</v>
      </c>
      <c r="K345">
        <v>2</v>
      </c>
      <c r="L345" t="s">
        <v>196</v>
      </c>
      <c r="M345" s="11">
        <v>2343692250</v>
      </c>
      <c r="O345" s="11" t="s">
        <v>874</v>
      </c>
      <c r="Q345" s="11" t="s">
        <v>77</v>
      </c>
      <c r="R345" t="s">
        <v>254</v>
      </c>
      <c r="S345" t="s">
        <v>255</v>
      </c>
      <c r="T345">
        <v>20097</v>
      </c>
      <c r="U345" t="s">
        <v>195</v>
      </c>
      <c r="V345">
        <v>100</v>
      </c>
      <c r="W345" t="s">
        <v>182</v>
      </c>
      <c r="X345">
        <v>2</v>
      </c>
      <c r="Y345">
        <v>-162.61000000000001</v>
      </c>
      <c r="Z345">
        <v>1</v>
      </c>
      <c r="AA345">
        <v>97321</v>
      </c>
      <c r="AB345">
        <v>0</v>
      </c>
      <c r="AC345" t="s">
        <v>189</v>
      </c>
      <c r="AD345">
        <v>0</v>
      </c>
      <c r="AE345">
        <v>1</v>
      </c>
      <c r="AF345">
        <v>1</v>
      </c>
      <c r="AI345">
        <v>1</v>
      </c>
      <c r="AJ345">
        <v>1</v>
      </c>
      <c r="AK345">
        <v>0</v>
      </c>
      <c r="AL345" s="33" t="s">
        <v>639</v>
      </c>
      <c r="AO345" t="s">
        <v>189</v>
      </c>
      <c r="AP345">
        <v>17</v>
      </c>
      <c r="AQ345" t="s">
        <v>199</v>
      </c>
      <c r="AR345" t="s">
        <v>77</v>
      </c>
      <c r="AS345" t="s">
        <v>598</v>
      </c>
      <c r="AT345" t="s">
        <v>875</v>
      </c>
      <c r="AV345">
        <v>0</v>
      </c>
      <c r="AW345">
        <v>162.61000000000001</v>
      </c>
      <c r="AX345" t="s">
        <v>187</v>
      </c>
    </row>
    <row r="346" spans="1:51" hidden="1" x14ac:dyDescent="0.2">
      <c r="A346" s="14" t="s">
        <v>180</v>
      </c>
      <c r="B346">
        <v>1766</v>
      </c>
      <c r="C346">
        <v>0</v>
      </c>
      <c r="D346" s="17" t="s">
        <v>598</v>
      </c>
      <c r="E346" t="s">
        <v>876</v>
      </c>
      <c r="F346">
        <v>100</v>
      </c>
      <c r="G346" t="s">
        <v>188</v>
      </c>
      <c r="H346" s="11">
        <v>0</v>
      </c>
      <c r="I346">
        <v>168.7</v>
      </c>
      <c r="J346" t="s">
        <v>182</v>
      </c>
      <c r="K346">
        <v>2</v>
      </c>
      <c r="L346" t="s">
        <v>196</v>
      </c>
      <c r="M346" s="11">
        <v>2343710028</v>
      </c>
      <c r="O346" s="11" t="s">
        <v>874</v>
      </c>
      <c r="Q346" s="11" t="s">
        <v>77</v>
      </c>
      <c r="R346" t="s">
        <v>254</v>
      </c>
      <c r="S346" t="s">
        <v>255</v>
      </c>
      <c r="T346">
        <v>20097</v>
      </c>
      <c r="U346" t="s">
        <v>195</v>
      </c>
      <c r="V346">
        <v>100</v>
      </c>
      <c r="W346" t="s">
        <v>182</v>
      </c>
      <c r="X346">
        <v>2</v>
      </c>
      <c r="Y346">
        <v>-168.7</v>
      </c>
      <c r="Z346">
        <v>1</v>
      </c>
      <c r="AA346">
        <v>97301</v>
      </c>
      <c r="AB346">
        <v>0</v>
      </c>
      <c r="AC346" t="s">
        <v>189</v>
      </c>
      <c r="AD346">
        <v>0</v>
      </c>
      <c r="AE346">
        <v>1</v>
      </c>
      <c r="AF346">
        <v>1</v>
      </c>
      <c r="AI346">
        <v>1</v>
      </c>
      <c r="AJ346">
        <v>1</v>
      </c>
      <c r="AK346">
        <v>0</v>
      </c>
      <c r="AL346" s="33" t="s">
        <v>621</v>
      </c>
      <c r="AO346" t="s">
        <v>189</v>
      </c>
      <c r="AP346">
        <v>17</v>
      </c>
      <c r="AQ346" t="s">
        <v>199</v>
      </c>
      <c r="AR346" t="s">
        <v>77</v>
      </c>
      <c r="AS346" t="s">
        <v>598</v>
      </c>
      <c r="AT346" t="s">
        <v>876</v>
      </c>
      <c r="AV346">
        <v>0</v>
      </c>
      <c r="AW346">
        <v>168.7</v>
      </c>
      <c r="AX346" t="s">
        <v>187</v>
      </c>
    </row>
    <row r="347" spans="1:51" hidden="1" x14ac:dyDescent="0.2">
      <c r="A347" s="14" t="s">
        <v>180</v>
      </c>
      <c r="B347">
        <v>1766</v>
      </c>
      <c r="C347">
        <v>0</v>
      </c>
      <c r="D347" s="17" t="s">
        <v>598</v>
      </c>
      <c r="E347" t="s">
        <v>877</v>
      </c>
      <c r="F347">
        <v>100</v>
      </c>
      <c r="G347" t="s">
        <v>188</v>
      </c>
      <c r="H347" s="11">
        <v>0</v>
      </c>
      <c r="I347">
        <v>42.51</v>
      </c>
      <c r="J347" t="s">
        <v>182</v>
      </c>
      <c r="K347">
        <v>2</v>
      </c>
      <c r="L347" t="s">
        <v>196</v>
      </c>
      <c r="M347" s="11">
        <v>2343755072</v>
      </c>
      <c r="O347" s="11" t="s">
        <v>874</v>
      </c>
      <c r="Q347" s="11" t="s">
        <v>77</v>
      </c>
      <c r="R347" t="s">
        <v>254</v>
      </c>
      <c r="S347" t="s">
        <v>255</v>
      </c>
      <c r="T347">
        <v>20097</v>
      </c>
      <c r="U347" t="s">
        <v>195</v>
      </c>
      <c r="V347">
        <v>100</v>
      </c>
      <c r="W347" t="s">
        <v>182</v>
      </c>
      <c r="X347">
        <v>2</v>
      </c>
      <c r="Y347">
        <v>-42.51</v>
      </c>
      <c r="Z347">
        <v>1</v>
      </c>
      <c r="AA347">
        <v>97320</v>
      </c>
      <c r="AB347">
        <v>0</v>
      </c>
      <c r="AC347" t="s">
        <v>189</v>
      </c>
      <c r="AD347">
        <v>0</v>
      </c>
      <c r="AE347">
        <v>1</v>
      </c>
      <c r="AF347">
        <v>1</v>
      </c>
      <c r="AI347">
        <v>1</v>
      </c>
      <c r="AJ347">
        <v>1</v>
      </c>
      <c r="AK347">
        <v>0</v>
      </c>
      <c r="AL347" s="33" t="s">
        <v>639</v>
      </c>
      <c r="AO347" t="s">
        <v>189</v>
      </c>
      <c r="AP347">
        <v>17</v>
      </c>
      <c r="AQ347" t="s">
        <v>199</v>
      </c>
      <c r="AR347" t="s">
        <v>77</v>
      </c>
      <c r="AS347" t="s">
        <v>598</v>
      </c>
      <c r="AT347" t="s">
        <v>877</v>
      </c>
      <c r="AV347">
        <v>0</v>
      </c>
      <c r="AW347">
        <v>42.51</v>
      </c>
      <c r="AX347" t="s">
        <v>187</v>
      </c>
    </row>
    <row r="348" spans="1:51" hidden="1" x14ac:dyDescent="0.2">
      <c r="A348" s="14" t="s">
        <v>180</v>
      </c>
      <c r="B348">
        <v>1766</v>
      </c>
      <c r="C348">
        <v>0</v>
      </c>
      <c r="D348" s="17" t="s">
        <v>568</v>
      </c>
      <c r="E348" t="s">
        <v>878</v>
      </c>
      <c r="F348">
        <v>100</v>
      </c>
      <c r="G348" t="s">
        <v>188</v>
      </c>
      <c r="H348" s="11">
        <v>0</v>
      </c>
      <c r="I348">
        <v>78.819999999999993</v>
      </c>
      <c r="J348" t="s">
        <v>182</v>
      </c>
      <c r="K348">
        <v>2</v>
      </c>
      <c r="L348" t="s">
        <v>196</v>
      </c>
      <c r="M348" s="11">
        <v>236601126</v>
      </c>
      <c r="N348" t="s">
        <v>221</v>
      </c>
      <c r="O348" s="11" t="s">
        <v>569</v>
      </c>
      <c r="Q348" s="11" t="s">
        <v>77</v>
      </c>
      <c r="R348" t="s">
        <v>254</v>
      </c>
      <c r="S348" t="s">
        <v>255</v>
      </c>
      <c r="T348">
        <v>20097</v>
      </c>
      <c r="U348" t="s">
        <v>195</v>
      </c>
      <c r="V348">
        <v>100</v>
      </c>
      <c r="W348" t="s">
        <v>182</v>
      </c>
      <c r="X348">
        <v>2</v>
      </c>
      <c r="Y348">
        <v>-78.819999999999993</v>
      </c>
      <c r="Z348">
        <v>1</v>
      </c>
      <c r="AA348">
        <v>96108</v>
      </c>
      <c r="AB348">
        <v>0</v>
      </c>
      <c r="AC348" t="s">
        <v>189</v>
      </c>
      <c r="AD348">
        <v>0</v>
      </c>
      <c r="AE348">
        <v>1</v>
      </c>
      <c r="AF348">
        <v>1</v>
      </c>
      <c r="AI348">
        <v>1</v>
      </c>
      <c r="AJ348">
        <v>1</v>
      </c>
      <c r="AK348">
        <v>0</v>
      </c>
      <c r="AL348" s="33" t="s">
        <v>832</v>
      </c>
      <c r="AO348" t="s">
        <v>189</v>
      </c>
      <c r="AP348">
        <v>17</v>
      </c>
      <c r="AQ348" t="s">
        <v>199</v>
      </c>
      <c r="AR348" t="s">
        <v>77</v>
      </c>
      <c r="AS348" t="s">
        <v>568</v>
      </c>
      <c r="AT348" t="s">
        <v>878</v>
      </c>
      <c r="AV348">
        <v>0</v>
      </c>
      <c r="AW348">
        <v>78.819999999999993</v>
      </c>
      <c r="AX348" t="s">
        <v>187</v>
      </c>
    </row>
    <row r="349" spans="1:51" hidden="1" x14ac:dyDescent="0.2">
      <c r="A349" s="14" t="s">
        <v>180</v>
      </c>
      <c r="B349">
        <v>1766</v>
      </c>
      <c r="C349">
        <v>0</v>
      </c>
      <c r="D349" s="17" t="s">
        <v>568</v>
      </c>
      <c r="E349" t="s">
        <v>878</v>
      </c>
      <c r="F349">
        <v>100</v>
      </c>
      <c r="G349" t="s">
        <v>181</v>
      </c>
      <c r="H349" s="11">
        <v>78.819999999999993</v>
      </c>
      <c r="I349">
        <v>0</v>
      </c>
      <c r="J349" t="s">
        <v>182</v>
      </c>
      <c r="K349">
        <v>2</v>
      </c>
      <c r="L349" t="s">
        <v>196</v>
      </c>
      <c r="M349" s="11">
        <v>236601126</v>
      </c>
      <c r="N349" t="s">
        <v>221</v>
      </c>
      <c r="O349" s="11" t="s">
        <v>569</v>
      </c>
      <c r="Q349" s="11" t="s">
        <v>77</v>
      </c>
      <c r="R349" t="s">
        <v>254</v>
      </c>
      <c r="S349" t="s">
        <v>255</v>
      </c>
      <c r="T349">
        <v>20097</v>
      </c>
      <c r="U349" t="s">
        <v>195</v>
      </c>
      <c r="V349">
        <v>100</v>
      </c>
      <c r="W349" t="s">
        <v>182</v>
      </c>
      <c r="X349">
        <v>2</v>
      </c>
      <c r="Y349">
        <v>78.819999999999993</v>
      </c>
      <c r="Z349">
        <v>1</v>
      </c>
      <c r="AA349">
        <v>96457</v>
      </c>
      <c r="AB349">
        <v>0</v>
      </c>
      <c r="AC349" t="s">
        <v>186</v>
      </c>
      <c r="AD349">
        <v>0</v>
      </c>
      <c r="AE349">
        <v>6</v>
      </c>
      <c r="AF349">
        <v>1</v>
      </c>
      <c r="AI349">
        <v>1</v>
      </c>
      <c r="AJ349">
        <v>1</v>
      </c>
      <c r="AK349">
        <v>0</v>
      </c>
      <c r="AL349" s="33" t="s">
        <v>568</v>
      </c>
      <c r="AO349" t="s">
        <v>186</v>
      </c>
      <c r="AP349">
        <v>56</v>
      </c>
      <c r="AQ349" t="s">
        <v>199</v>
      </c>
      <c r="AR349" t="s">
        <v>77</v>
      </c>
      <c r="AS349" t="s">
        <v>568</v>
      </c>
      <c r="AT349" t="s">
        <v>878</v>
      </c>
      <c r="AV349">
        <v>78.819999999999993</v>
      </c>
      <c r="AW349">
        <v>0</v>
      </c>
      <c r="AX349" t="s">
        <v>187</v>
      </c>
      <c r="AY349" t="str">
        <f>+MID(D349,4,2)</f>
        <v>10</v>
      </c>
    </row>
    <row r="350" spans="1:51" hidden="1" x14ac:dyDescent="0.2">
      <c r="A350" s="14" t="s">
        <v>180</v>
      </c>
      <c r="B350">
        <v>1766</v>
      </c>
      <c r="C350">
        <v>0</v>
      </c>
      <c r="D350" s="17" t="s">
        <v>568</v>
      </c>
      <c r="E350" t="s">
        <v>879</v>
      </c>
      <c r="F350">
        <v>100</v>
      </c>
      <c r="G350" t="s">
        <v>188</v>
      </c>
      <c r="H350" s="11">
        <v>0</v>
      </c>
      <c r="I350">
        <v>40.65</v>
      </c>
      <c r="J350" t="s">
        <v>182</v>
      </c>
      <c r="K350">
        <v>2</v>
      </c>
      <c r="L350" t="s">
        <v>196</v>
      </c>
      <c r="M350" s="11">
        <v>236602341</v>
      </c>
      <c r="N350" t="s">
        <v>221</v>
      </c>
      <c r="O350" s="11" t="s">
        <v>569</v>
      </c>
      <c r="Q350" s="11" t="s">
        <v>77</v>
      </c>
      <c r="R350" t="s">
        <v>254</v>
      </c>
      <c r="S350" t="s">
        <v>255</v>
      </c>
      <c r="T350">
        <v>20097</v>
      </c>
      <c r="U350" t="s">
        <v>195</v>
      </c>
      <c r="V350">
        <v>100</v>
      </c>
      <c r="W350" t="s">
        <v>182</v>
      </c>
      <c r="X350">
        <v>2</v>
      </c>
      <c r="Y350">
        <v>-40.65</v>
      </c>
      <c r="Z350">
        <v>1</v>
      </c>
      <c r="AA350">
        <v>95992</v>
      </c>
      <c r="AB350">
        <v>0</v>
      </c>
      <c r="AC350" t="s">
        <v>189</v>
      </c>
      <c r="AD350">
        <v>0</v>
      </c>
      <c r="AE350">
        <v>1</v>
      </c>
      <c r="AF350">
        <v>1</v>
      </c>
      <c r="AI350">
        <v>1</v>
      </c>
      <c r="AJ350">
        <v>1</v>
      </c>
      <c r="AK350">
        <v>0</v>
      </c>
      <c r="AL350" s="33" t="s">
        <v>572</v>
      </c>
      <c r="AO350" t="s">
        <v>189</v>
      </c>
      <c r="AP350">
        <v>17</v>
      </c>
      <c r="AQ350" t="s">
        <v>199</v>
      </c>
      <c r="AR350" t="s">
        <v>77</v>
      </c>
      <c r="AS350" t="s">
        <v>568</v>
      </c>
      <c r="AT350" t="s">
        <v>879</v>
      </c>
      <c r="AV350">
        <v>0</v>
      </c>
      <c r="AW350">
        <v>40.65</v>
      </c>
      <c r="AX350" t="s">
        <v>187</v>
      </c>
    </row>
    <row r="351" spans="1:51" hidden="1" x14ac:dyDescent="0.2">
      <c r="A351" s="14" t="s">
        <v>180</v>
      </c>
      <c r="B351">
        <v>1766</v>
      </c>
      <c r="C351">
        <v>0</v>
      </c>
      <c r="D351" s="17" t="s">
        <v>568</v>
      </c>
      <c r="E351" t="s">
        <v>879</v>
      </c>
      <c r="F351">
        <v>100</v>
      </c>
      <c r="G351" t="s">
        <v>181</v>
      </c>
      <c r="H351" s="11">
        <v>40.65</v>
      </c>
      <c r="I351">
        <v>0</v>
      </c>
      <c r="J351" t="s">
        <v>182</v>
      </c>
      <c r="K351">
        <v>2</v>
      </c>
      <c r="L351" t="s">
        <v>196</v>
      </c>
      <c r="M351" s="11">
        <v>236602341</v>
      </c>
      <c r="N351" t="s">
        <v>221</v>
      </c>
      <c r="O351" s="11" t="s">
        <v>569</v>
      </c>
      <c r="Q351" s="11" t="s">
        <v>77</v>
      </c>
      <c r="R351" t="s">
        <v>254</v>
      </c>
      <c r="S351" t="s">
        <v>255</v>
      </c>
      <c r="T351">
        <v>20097</v>
      </c>
      <c r="U351" t="s">
        <v>195</v>
      </c>
      <c r="V351">
        <v>100</v>
      </c>
      <c r="W351" t="s">
        <v>182</v>
      </c>
      <c r="X351">
        <v>2</v>
      </c>
      <c r="Y351">
        <v>40.65</v>
      </c>
      <c r="Z351">
        <v>1</v>
      </c>
      <c r="AA351">
        <v>96457</v>
      </c>
      <c r="AB351">
        <v>0</v>
      </c>
      <c r="AC351" t="s">
        <v>186</v>
      </c>
      <c r="AD351">
        <v>0</v>
      </c>
      <c r="AE351">
        <v>8</v>
      </c>
      <c r="AF351">
        <v>1</v>
      </c>
      <c r="AI351">
        <v>1</v>
      </c>
      <c r="AJ351">
        <v>1</v>
      </c>
      <c r="AK351">
        <v>0</v>
      </c>
      <c r="AL351" s="33" t="s">
        <v>568</v>
      </c>
      <c r="AO351" t="s">
        <v>186</v>
      </c>
      <c r="AP351">
        <v>56</v>
      </c>
      <c r="AQ351" t="s">
        <v>199</v>
      </c>
      <c r="AR351" t="s">
        <v>77</v>
      </c>
      <c r="AS351" t="s">
        <v>568</v>
      </c>
      <c r="AT351" t="s">
        <v>879</v>
      </c>
      <c r="AV351">
        <v>40.65</v>
      </c>
      <c r="AW351">
        <v>0</v>
      </c>
      <c r="AX351" t="s">
        <v>187</v>
      </c>
      <c r="AY351" t="str">
        <f>+MID(D351,4,2)</f>
        <v>10</v>
      </c>
    </row>
    <row r="352" spans="1:51" hidden="1" x14ac:dyDescent="0.2">
      <c r="A352" s="14" t="s">
        <v>180</v>
      </c>
      <c r="B352">
        <v>1766</v>
      </c>
      <c r="C352">
        <v>0</v>
      </c>
      <c r="D352" s="17" t="s">
        <v>568</v>
      </c>
      <c r="E352" t="s">
        <v>880</v>
      </c>
      <c r="F352">
        <v>100</v>
      </c>
      <c r="G352" t="s">
        <v>188</v>
      </c>
      <c r="H352" s="11">
        <v>0</v>
      </c>
      <c r="I352">
        <v>163.03</v>
      </c>
      <c r="J352" t="s">
        <v>182</v>
      </c>
      <c r="K352">
        <v>2</v>
      </c>
      <c r="L352" t="s">
        <v>196</v>
      </c>
      <c r="M352" s="11">
        <v>236619187</v>
      </c>
      <c r="N352" t="s">
        <v>221</v>
      </c>
      <c r="O352" s="11" t="s">
        <v>570</v>
      </c>
      <c r="Q352" s="11" t="s">
        <v>77</v>
      </c>
      <c r="R352" t="s">
        <v>254</v>
      </c>
      <c r="S352" t="s">
        <v>255</v>
      </c>
      <c r="T352">
        <v>20097</v>
      </c>
      <c r="U352" t="s">
        <v>195</v>
      </c>
      <c r="V352">
        <v>100</v>
      </c>
      <c r="W352" t="s">
        <v>182</v>
      </c>
      <c r="X352">
        <v>2</v>
      </c>
      <c r="Y352">
        <v>-163.03</v>
      </c>
      <c r="Z352">
        <v>1</v>
      </c>
      <c r="AA352">
        <v>96222</v>
      </c>
      <c r="AB352">
        <v>0</v>
      </c>
      <c r="AC352" t="s">
        <v>189</v>
      </c>
      <c r="AD352">
        <v>0</v>
      </c>
      <c r="AE352">
        <v>1</v>
      </c>
      <c r="AF352">
        <v>1</v>
      </c>
      <c r="AI352">
        <v>1</v>
      </c>
      <c r="AJ352">
        <v>1</v>
      </c>
      <c r="AK352">
        <v>0</v>
      </c>
      <c r="AL352" s="33" t="s">
        <v>600</v>
      </c>
      <c r="AO352" t="s">
        <v>189</v>
      </c>
      <c r="AP352">
        <v>17</v>
      </c>
      <c r="AQ352" t="s">
        <v>199</v>
      </c>
      <c r="AR352" t="s">
        <v>77</v>
      </c>
      <c r="AS352" t="s">
        <v>568</v>
      </c>
      <c r="AT352" t="s">
        <v>880</v>
      </c>
      <c r="AV352">
        <v>0</v>
      </c>
      <c r="AW352">
        <v>163.03</v>
      </c>
      <c r="AX352" t="s">
        <v>187</v>
      </c>
    </row>
    <row r="353" spans="1:51" hidden="1" x14ac:dyDescent="0.2">
      <c r="A353" s="14" t="s">
        <v>180</v>
      </c>
      <c r="B353">
        <v>1766</v>
      </c>
      <c r="C353">
        <v>0</v>
      </c>
      <c r="D353" s="17" t="s">
        <v>568</v>
      </c>
      <c r="E353" t="s">
        <v>880</v>
      </c>
      <c r="F353">
        <v>100</v>
      </c>
      <c r="G353" t="s">
        <v>181</v>
      </c>
      <c r="H353" s="11">
        <v>163.03</v>
      </c>
      <c r="I353">
        <v>0</v>
      </c>
      <c r="J353" t="s">
        <v>182</v>
      </c>
      <c r="K353">
        <v>2</v>
      </c>
      <c r="L353" t="s">
        <v>196</v>
      </c>
      <c r="M353" s="11">
        <v>236619187</v>
      </c>
      <c r="N353" t="s">
        <v>221</v>
      </c>
      <c r="O353" s="11" t="s">
        <v>570</v>
      </c>
      <c r="Q353" s="11" t="s">
        <v>77</v>
      </c>
      <c r="R353" t="s">
        <v>254</v>
      </c>
      <c r="S353" t="s">
        <v>255</v>
      </c>
      <c r="T353">
        <v>20097</v>
      </c>
      <c r="U353" t="s">
        <v>195</v>
      </c>
      <c r="V353">
        <v>100</v>
      </c>
      <c r="W353" t="s">
        <v>182</v>
      </c>
      <c r="X353">
        <v>2</v>
      </c>
      <c r="Y353">
        <v>163.03</v>
      </c>
      <c r="Z353">
        <v>1</v>
      </c>
      <c r="AA353">
        <v>96492</v>
      </c>
      <c r="AB353">
        <v>0</v>
      </c>
      <c r="AC353" t="s">
        <v>186</v>
      </c>
      <c r="AD353">
        <v>0</v>
      </c>
      <c r="AE353">
        <v>3</v>
      </c>
      <c r="AF353">
        <v>1</v>
      </c>
      <c r="AI353">
        <v>1</v>
      </c>
      <c r="AJ353">
        <v>1</v>
      </c>
      <c r="AK353">
        <v>0</v>
      </c>
      <c r="AL353" s="33" t="s">
        <v>646</v>
      </c>
      <c r="AO353" t="s">
        <v>186</v>
      </c>
      <c r="AP353">
        <v>56</v>
      </c>
      <c r="AQ353" t="s">
        <v>199</v>
      </c>
      <c r="AR353" t="s">
        <v>77</v>
      </c>
      <c r="AS353" t="s">
        <v>568</v>
      </c>
      <c r="AT353" t="s">
        <v>880</v>
      </c>
      <c r="AV353">
        <v>163.03</v>
      </c>
      <c r="AW353">
        <v>0</v>
      </c>
      <c r="AX353" t="s">
        <v>187</v>
      </c>
      <c r="AY353" t="str">
        <f>+MID(D353,4,2)</f>
        <v>10</v>
      </c>
    </row>
    <row r="354" spans="1:51" hidden="1" x14ac:dyDescent="0.2">
      <c r="A354" s="14" t="s">
        <v>180</v>
      </c>
      <c r="B354">
        <v>1766</v>
      </c>
      <c r="C354">
        <v>0</v>
      </c>
      <c r="D354" s="17" t="s">
        <v>594</v>
      </c>
      <c r="E354" t="s">
        <v>881</v>
      </c>
      <c r="F354">
        <v>100</v>
      </c>
      <c r="G354" t="s">
        <v>188</v>
      </c>
      <c r="H354" s="11">
        <v>0</v>
      </c>
      <c r="I354">
        <v>427.29</v>
      </c>
      <c r="J354" t="s">
        <v>182</v>
      </c>
      <c r="K354">
        <v>2</v>
      </c>
      <c r="L354" t="s">
        <v>196</v>
      </c>
      <c r="M354" s="11">
        <v>236669610</v>
      </c>
      <c r="N354" t="s">
        <v>221</v>
      </c>
      <c r="O354" s="11" t="s">
        <v>882</v>
      </c>
      <c r="Q354" s="11" t="s">
        <v>77</v>
      </c>
      <c r="R354" t="s">
        <v>254</v>
      </c>
      <c r="S354" t="s">
        <v>255</v>
      </c>
      <c r="T354">
        <v>20097</v>
      </c>
      <c r="U354" t="s">
        <v>195</v>
      </c>
      <c r="V354">
        <v>100</v>
      </c>
      <c r="W354" t="s">
        <v>182</v>
      </c>
      <c r="X354">
        <v>2</v>
      </c>
      <c r="Y354">
        <v>-427.29</v>
      </c>
      <c r="Z354">
        <v>1</v>
      </c>
      <c r="AA354">
        <v>96811</v>
      </c>
      <c r="AB354">
        <v>0</v>
      </c>
      <c r="AC354" t="s">
        <v>189</v>
      </c>
      <c r="AD354">
        <v>0</v>
      </c>
      <c r="AE354">
        <v>1</v>
      </c>
      <c r="AF354">
        <v>1</v>
      </c>
      <c r="AI354">
        <v>1</v>
      </c>
      <c r="AJ354">
        <v>1</v>
      </c>
      <c r="AK354">
        <v>0</v>
      </c>
      <c r="AL354" s="33" t="s">
        <v>883</v>
      </c>
      <c r="AO354" t="s">
        <v>189</v>
      </c>
      <c r="AP354">
        <v>17</v>
      </c>
      <c r="AQ354" t="s">
        <v>199</v>
      </c>
      <c r="AR354" t="s">
        <v>77</v>
      </c>
      <c r="AS354" t="s">
        <v>594</v>
      </c>
      <c r="AT354" t="s">
        <v>881</v>
      </c>
      <c r="AV354">
        <v>0</v>
      </c>
      <c r="AW354">
        <v>427.29</v>
      </c>
      <c r="AX354" t="s">
        <v>187</v>
      </c>
    </row>
    <row r="355" spans="1:51" hidden="1" x14ac:dyDescent="0.2">
      <c r="A355" s="14" t="s">
        <v>180</v>
      </c>
      <c r="B355">
        <v>1766</v>
      </c>
      <c r="C355">
        <v>0</v>
      </c>
      <c r="D355" s="17" t="s">
        <v>594</v>
      </c>
      <c r="E355" t="s">
        <v>881</v>
      </c>
      <c r="F355">
        <v>100</v>
      </c>
      <c r="G355" t="s">
        <v>181</v>
      </c>
      <c r="H355" s="11">
        <v>427.29</v>
      </c>
      <c r="I355">
        <v>0</v>
      </c>
      <c r="J355" t="s">
        <v>182</v>
      </c>
      <c r="K355">
        <v>2</v>
      </c>
      <c r="L355" t="s">
        <v>196</v>
      </c>
      <c r="M355" s="11">
        <v>236669610</v>
      </c>
      <c r="N355" t="s">
        <v>221</v>
      </c>
      <c r="O355" s="11" t="s">
        <v>882</v>
      </c>
      <c r="Q355" s="11" t="s">
        <v>77</v>
      </c>
      <c r="R355" t="s">
        <v>254</v>
      </c>
      <c r="S355" t="s">
        <v>255</v>
      </c>
      <c r="T355">
        <v>20097</v>
      </c>
      <c r="U355" t="s">
        <v>195</v>
      </c>
      <c r="V355">
        <v>100</v>
      </c>
      <c r="W355" t="s">
        <v>182</v>
      </c>
      <c r="X355">
        <v>2</v>
      </c>
      <c r="Y355">
        <v>427.29</v>
      </c>
      <c r="Z355">
        <v>1</v>
      </c>
      <c r="AA355">
        <v>97261</v>
      </c>
      <c r="AB355">
        <v>0</v>
      </c>
      <c r="AC355" t="s">
        <v>186</v>
      </c>
      <c r="AD355">
        <v>0</v>
      </c>
      <c r="AE355">
        <v>7</v>
      </c>
      <c r="AF355">
        <v>1</v>
      </c>
      <c r="AI355">
        <v>1</v>
      </c>
      <c r="AJ355">
        <v>1</v>
      </c>
      <c r="AK355">
        <v>0</v>
      </c>
      <c r="AL355" s="33" t="s">
        <v>874</v>
      </c>
      <c r="AO355" t="s">
        <v>186</v>
      </c>
      <c r="AP355">
        <v>56</v>
      </c>
      <c r="AQ355" t="s">
        <v>199</v>
      </c>
      <c r="AR355" t="s">
        <v>77</v>
      </c>
      <c r="AS355" t="s">
        <v>594</v>
      </c>
      <c r="AT355" t="s">
        <v>881</v>
      </c>
      <c r="AV355">
        <v>427.29</v>
      </c>
      <c r="AW355">
        <v>0</v>
      </c>
      <c r="AX355" t="s">
        <v>187</v>
      </c>
      <c r="AY355" t="str">
        <f>+MID(D355,4,2)</f>
        <v>11</v>
      </c>
    </row>
    <row r="356" spans="1:51" hidden="1" x14ac:dyDescent="0.2">
      <c r="A356" s="14" t="s">
        <v>180</v>
      </c>
      <c r="B356">
        <v>1766</v>
      </c>
      <c r="C356">
        <v>0</v>
      </c>
      <c r="D356" s="17" t="s">
        <v>594</v>
      </c>
      <c r="E356" t="s">
        <v>884</v>
      </c>
      <c r="F356">
        <v>100</v>
      </c>
      <c r="G356" t="s">
        <v>188</v>
      </c>
      <c r="H356" s="11">
        <v>0</v>
      </c>
      <c r="I356">
        <v>373.14</v>
      </c>
      <c r="J356" t="s">
        <v>182</v>
      </c>
      <c r="K356">
        <v>2</v>
      </c>
      <c r="L356" t="s">
        <v>196</v>
      </c>
      <c r="M356" s="11">
        <v>236670962</v>
      </c>
      <c r="N356" t="s">
        <v>221</v>
      </c>
      <c r="O356" s="11" t="s">
        <v>882</v>
      </c>
      <c r="Q356" s="11" t="s">
        <v>77</v>
      </c>
      <c r="R356" t="s">
        <v>254</v>
      </c>
      <c r="S356" t="s">
        <v>255</v>
      </c>
      <c r="T356">
        <v>20097</v>
      </c>
      <c r="U356" t="s">
        <v>195</v>
      </c>
      <c r="V356">
        <v>100</v>
      </c>
      <c r="W356" t="s">
        <v>182</v>
      </c>
      <c r="X356">
        <v>2</v>
      </c>
      <c r="Y356">
        <v>-373.14</v>
      </c>
      <c r="Z356">
        <v>1</v>
      </c>
      <c r="AA356">
        <v>96812</v>
      </c>
      <c r="AB356">
        <v>0</v>
      </c>
      <c r="AC356" t="s">
        <v>189</v>
      </c>
      <c r="AD356">
        <v>0</v>
      </c>
      <c r="AE356">
        <v>1</v>
      </c>
      <c r="AF356">
        <v>1</v>
      </c>
      <c r="AI356">
        <v>1</v>
      </c>
      <c r="AJ356">
        <v>1</v>
      </c>
      <c r="AK356">
        <v>0</v>
      </c>
      <c r="AL356" s="33" t="s">
        <v>883</v>
      </c>
      <c r="AO356" t="s">
        <v>189</v>
      </c>
      <c r="AP356">
        <v>17</v>
      </c>
      <c r="AQ356" t="s">
        <v>199</v>
      </c>
      <c r="AR356" t="s">
        <v>77</v>
      </c>
      <c r="AS356" t="s">
        <v>594</v>
      </c>
      <c r="AT356" t="s">
        <v>884</v>
      </c>
      <c r="AV356">
        <v>0</v>
      </c>
      <c r="AW356">
        <v>373.14</v>
      </c>
      <c r="AX356" t="s">
        <v>187</v>
      </c>
    </row>
    <row r="357" spans="1:51" hidden="1" x14ac:dyDescent="0.2">
      <c r="A357" s="14" t="s">
        <v>180</v>
      </c>
      <c r="B357">
        <v>1766</v>
      </c>
      <c r="C357">
        <v>0</v>
      </c>
      <c r="D357" s="17" t="s">
        <v>594</v>
      </c>
      <c r="E357" t="s">
        <v>884</v>
      </c>
      <c r="F357">
        <v>100</v>
      </c>
      <c r="G357" t="s">
        <v>181</v>
      </c>
      <c r="H357" s="11">
        <v>373.14</v>
      </c>
      <c r="I357">
        <v>0</v>
      </c>
      <c r="J357" t="s">
        <v>182</v>
      </c>
      <c r="K357">
        <v>2</v>
      </c>
      <c r="L357" t="s">
        <v>196</v>
      </c>
      <c r="M357" s="11">
        <v>236670962</v>
      </c>
      <c r="N357" t="s">
        <v>221</v>
      </c>
      <c r="O357" s="11" t="s">
        <v>882</v>
      </c>
      <c r="Q357" s="11" t="s">
        <v>77</v>
      </c>
      <c r="R357" t="s">
        <v>254</v>
      </c>
      <c r="S357" t="s">
        <v>255</v>
      </c>
      <c r="T357">
        <v>20097</v>
      </c>
      <c r="U357" t="s">
        <v>195</v>
      </c>
      <c r="V357">
        <v>100</v>
      </c>
      <c r="W357" t="s">
        <v>182</v>
      </c>
      <c r="X357">
        <v>2</v>
      </c>
      <c r="Y357">
        <v>373.14</v>
      </c>
      <c r="Z357">
        <v>1</v>
      </c>
      <c r="AA357">
        <v>97261</v>
      </c>
      <c r="AB357">
        <v>0</v>
      </c>
      <c r="AC357" t="s">
        <v>186</v>
      </c>
      <c r="AD357">
        <v>0</v>
      </c>
      <c r="AE357">
        <v>8</v>
      </c>
      <c r="AF357">
        <v>1</v>
      </c>
      <c r="AI357">
        <v>1</v>
      </c>
      <c r="AJ357">
        <v>1</v>
      </c>
      <c r="AK357">
        <v>0</v>
      </c>
      <c r="AL357" s="33" t="s">
        <v>874</v>
      </c>
      <c r="AO357" t="s">
        <v>186</v>
      </c>
      <c r="AP357">
        <v>56</v>
      </c>
      <c r="AQ357" t="s">
        <v>199</v>
      </c>
      <c r="AR357" t="s">
        <v>77</v>
      </c>
      <c r="AS357" t="s">
        <v>594</v>
      </c>
      <c r="AT357" t="s">
        <v>884</v>
      </c>
      <c r="AV357">
        <v>373.14</v>
      </c>
      <c r="AW357">
        <v>0</v>
      </c>
      <c r="AX357" t="s">
        <v>187</v>
      </c>
      <c r="AY357" t="str">
        <f>+MID(D357,4,2)</f>
        <v>11</v>
      </c>
    </row>
    <row r="358" spans="1:51" hidden="1" x14ac:dyDescent="0.2">
      <c r="A358" s="14" t="s">
        <v>180</v>
      </c>
      <c r="B358">
        <v>1766</v>
      </c>
      <c r="C358">
        <v>0</v>
      </c>
      <c r="D358" s="17" t="s">
        <v>594</v>
      </c>
      <c r="E358" t="s">
        <v>885</v>
      </c>
      <c r="F358">
        <v>100</v>
      </c>
      <c r="G358" t="s">
        <v>188</v>
      </c>
      <c r="H358" s="11">
        <v>0</v>
      </c>
      <c r="I358">
        <v>474.13</v>
      </c>
      <c r="J358" t="s">
        <v>182</v>
      </c>
      <c r="K358">
        <v>2</v>
      </c>
      <c r="L358" t="s">
        <v>196</v>
      </c>
      <c r="M358" s="11">
        <v>236671097</v>
      </c>
      <c r="N358" t="s">
        <v>221</v>
      </c>
      <c r="O358" s="11" t="s">
        <v>882</v>
      </c>
      <c r="Q358" s="11" t="s">
        <v>77</v>
      </c>
      <c r="R358" t="s">
        <v>254</v>
      </c>
      <c r="S358" t="s">
        <v>255</v>
      </c>
      <c r="T358">
        <v>20097</v>
      </c>
      <c r="U358" t="s">
        <v>195</v>
      </c>
      <c r="V358">
        <v>100</v>
      </c>
      <c r="W358" t="s">
        <v>182</v>
      </c>
      <c r="X358">
        <v>2</v>
      </c>
      <c r="Y358">
        <v>-474.13</v>
      </c>
      <c r="Z358">
        <v>1</v>
      </c>
      <c r="AA358">
        <v>96813</v>
      </c>
      <c r="AB358">
        <v>0</v>
      </c>
      <c r="AC358" t="s">
        <v>189</v>
      </c>
      <c r="AD358">
        <v>0</v>
      </c>
      <c r="AE358">
        <v>1</v>
      </c>
      <c r="AF358">
        <v>1</v>
      </c>
      <c r="AI358">
        <v>1</v>
      </c>
      <c r="AJ358">
        <v>1</v>
      </c>
      <c r="AK358">
        <v>0</v>
      </c>
      <c r="AL358" s="33" t="s">
        <v>883</v>
      </c>
      <c r="AO358" t="s">
        <v>189</v>
      </c>
      <c r="AP358">
        <v>17</v>
      </c>
      <c r="AQ358" t="s">
        <v>199</v>
      </c>
      <c r="AR358" t="s">
        <v>77</v>
      </c>
      <c r="AS358" t="s">
        <v>594</v>
      </c>
      <c r="AT358" t="s">
        <v>885</v>
      </c>
      <c r="AV358">
        <v>0</v>
      </c>
      <c r="AW358">
        <v>474.13</v>
      </c>
      <c r="AX358" t="s">
        <v>187</v>
      </c>
    </row>
    <row r="359" spans="1:51" hidden="1" x14ac:dyDescent="0.2">
      <c r="A359" s="14" t="s">
        <v>180</v>
      </c>
      <c r="B359">
        <v>1766</v>
      </c>
      <c r="C359">
        <v>0</v>
      </c>
      <c r="D359" s="17" t="s">
        <v>594</v>
      </c>
      <c r="E359" t="s">
        <v>885</v>
      </c>
      <c r="F359">
        <v>100</v>
      </c>
      <c r="G359" t="s">
        <v>181</v>
      </c>
      <c r="H359" s="11">
        <v>474.13</v>
      </c>
      <c r="I359">
        <v>0</v>
      </c>
      <c r="J359" t="s">
        <v>182</v>
      </c>
      <c r="K359">
        <v>2</v>
      </c>
      <c r="L359" t="s">
        <v>196</v>
      </c>
      <c r="M359" s="11">
        <v>236671097</v>
      </c>
      <c r="N359" t="s">
        <v>221</v>
      </c>
      <c r="O359" s="11" t="s">
        <v>882</v>
      </c>
      <c r="Q359" s="11" t="s">
        <v>77</v>
      </c>
      <c r="R359" t="s">
        <v>254</v>
      </c>
      <c r="S359" t="s">
        <v>255</v>
      </c>
      <c r="T359">
        <v>20097</v>
      </c>
      <c r="U359" t="s">
        <v>195</v>
      </c>
      <c r="V359">
        <v>100</v>
      </c>
      <c r="W359" t="s">
        <v>182</v>
      </c>
      <c r="X359">
        <v>2</v>
      </c>
      <c r="Y359">
        <v>474.13</v>
      </c>
      <c r="Z359">
        <v>1</v>
      </c>
      <c r="AA359">
        <v>97261</v>
      </c>
      <c r="AB359">
        <v>0</v>
      </c>
      <c r="AC359" t="s">
        <v>186</v>
      </c>
      <c r="AD359">
        <v>0</v>
      </c>
      <c r="AE359">
        <v>10</v>
      </c>
      <c r="AF359">
        <v>1</v>
      </c>
      <c r="AI359">
        <v>1</v>
      </c>
      <c r="AJ359">
        <v>1</v>
      </c>
      <c r="AK359">
        <v>0</v>
      </c>
      <c r="AL359" s="33" t="s">
        <v>874</v>
      </c>
      <c r="AO359" t="s">
        <v>186</v>
      </c>
      <c r="AP359">
        <v>56</v>
      </c>
      <c r="AQ359" t="s">
        <v>199</v>
      </c>
      <c r="AR359" t="s">
        <v>77</v>
      </c>
      <c r="AS359" t="s">
        <v>594</v>
      </c>
      <c r="AT359" t="s">
        <v>885</v>
      </c>
      <c r="AV359">
        <v>474.13</v>
      </c>
      <c r="AW359">
        <v>0</v>
      </c>
      <c r="AX359" t="s">
        <v>187</v>
      </c>
      <c r="AY359" t="str">
        <f>+MID(D359,4,2)</f>
        <v>11</v>
      </c>
    </row>
    <row r="360" spans="1:51" hidden="1" x14ac:dyDescent="0.2">
      <c r="A360" s="14" t="s">
        <v>180</v>
      </c>
      <c r="B360">
        <v>1766</v>
      </c>
      <c r="C360">
        <v>0</v>
      </c>
      <c r="D360" s="17" t="s">
        <v>598</v>
      </c>
      <c r="E360" t="s">
        <v>886</v>
      </c>
      <c r="F360">
        <v>100</v>
      </c>
      <c r="G360" t="s">
        <v>188</v>
      </c>
      <c r="H360" s="11">
        <v>0</v>
      </c>
      <c r="I360">
        <v>4563.25</v>
      </c>
      <c r="J360" t="s">
        <v>182</v>
      </c>
      <c r="K360">
        <v>2</v>
      </c>
      <c r="L360" t="s">
        <v>196</v>
      </c>
      <c r="M360" s="11">
        <v>236738704</v>
      </c>
      <c r="N360" t="s">
        <v>221</v>
      </c>
      <c r="O360" s="11" t="s">
        <v>770</v>
      </c>
      <c r="Q360" s="11" t="s">
        <v>77</v>
      </c>
      <c r="R360" t="s">
        <v>254</v>
      </c>
      <c r="S360" t="s">
        <v>255</v>
      </c>
      <c r="T360">
        <v>20097</v>
      </c>
      <c r="U360" t="s">
        <v>195</v>
      </c>
      <c r="V360">
        <v>100</v>
      </c>
      <c r="W360" t="s">
        <v>182</v>
      </c>
      <c r="X360">
        <v>2</v>
      </c>
      <c r="Y360">
        <v>-4563.25</v>
      </c>
      <c r="Z360">
        <v>1</v>
      </c>
      <c r="AA360">
        <v>97572</v>
      </c>
      <c r="AB360">
        <v>0</v>
      </c>
      <c r="AC360" t="s">
        <v>189</v>
      </c>
      <c r="AD360">
        <v>0</v>
      </c>
      <c r="AE360">
        <v>1</v>
      </c>
      <c r="AF360">
        <v>1</v>
      </c>
      <c r="AI360">
        <v>1</v>
      </c>
      <c r="AJ360">
        <v>1</v>
      </c>
      <c r="AK360">
        <v>0</v>
      </c>
      <c r="AL360" s="33" t="s">
        <v>598</v>
      </c>
      <c r="AO360" t="s">
        <v>189</v>
      </c>
      <c r="AP360">
        <v>17</v>
      </c>
      <c r="AQ360" t="s">
        <v>199</v>
      </c>
      <c r="AR360" t="s">
        <v>77</v>
      </c>
      <c r="AS360" t="s">
        <v>598</v>
      </c>
      <c r="AT360" t="s">
        <v>886</v>
      </c>
      <c r="AV360">
        <v>0</v>
      </c>
      <c r="AW360">
        <v>4563.25</v>
      </c>
      <c r="AX360" t="s">
        <v>187</v>
      </c>
    </row>
    <row r="361" spans="1:51" hidden="1" x14ac:dyDescent="0.2">
      <c r="A361" s="14" t="s">
        <v>180</v>
      </c>
      <c r="B361">
        <v>1766</v>
      </c>
      <c r="C361">
        <v>0</v>
      </c>
      <c r="D361" s="17" t="s">
        <v>598</v>
      </c>
      <c r="E361" t="s">
        <v>887</v>
      </c>
      <c r="F361">
        <v>100</v>
      </c>
      <c r="G361" t="s">
        <v>188</v>
      </c>
      <c r="H361" s="11">
        <v>0</v>
      </c>
      <c r="I361">
        <v>1032.4100000000001</v>
      </c>
      <c r="J361" t="s">
        <v>182</v>
      </c>
      <c r="K361">
        <v>2</v>
      </c>
      <c r="L361" t="s">
        <v>196</v>
      </c>
      <c r="M361" s="11">
        <v>236740140</v>
      </c>
      <c r="N361" t="s">
        <v>221</v>
      </c>
      <c r="O361" s="11" t="s">
        <v>770</v>
      </c>
      <c r="Q361" s="11" t="s">
        <v>77</v>
      </c>
      <c r="R361" t="s">
        <v>254</v>
      </c>
      <c r="S361" t="s">
        <v>255</v>
      </c>
      <c r="T361">
        <v>20097</v>
      </c>
      <c r="U361" t="s">
        <v>195</v>
      </c>
      <c r="V361">
        <v>100</v>
      </c>
      <c r="W361" t="s">
        <v>182</v>
      </c>
      <c r="X361">
        <v>2</v>
      </c>
      <c r="Y361">
        <v>-1032.4100000000001</v>
      </c>
      <c r="Z361">
        <v>1</v>
      </c>
      <c r="AA361">
        <v>97575</v>
      </c>
      <c r="AB361">
        <v>0</v>
      </c>
      <c r="AC361" t="s">
        <v>189</v>
      </c>
      <c r="AD361">
        <v>0</v>
      </c>
      <c r="AE361">
        <v>1</v>
      </c>
      <c r="AF361">
        <v>1</v>
      </c>
      <c r="AI361">
        <v>1</v>
      </c>
      <c r="AJ361">
        <v>1</v>
      </c>
      <c r="AK361">
        <v>0</v>
      </c>
      <c r="AL361" s="33" t="s">
        <v>598</v>
      </c>
      <c r="AO361" t="s">
        <v>189</v>
      </c>
      <c r="AP361">
        <v>17</v>
      </c>
      <c r="AQ361" t="s">
        <v>199</v>
      </c>
      <c r="AR361" t="s">
        <v>77</v>
      </c>
      <c r="AS361" t="s">
        <v>598</v>
      </c>
      <c r="AT361" t="s">
        <v>887</v>
      </c>
      <c r="AV361">
        <v>0</v>
      </c>
      <c r="AW361">
        <v>1032.4100000000001</v>
      </c>
      <c r="AX361" t="s">
        <v>187</v>
      </c>
    </row>
    <row r="362" spans="1:51" hidden="1" x14ac:dyDescent="0.2">
      <c r="A362" s="14" t="s">
        <v>180</v>
      </c>
      <c r="B362">
        <v>1766</v>
      </c>
      <c r="C362">
        <v>0</v>
      </c>
      <c r="D362" s="17" t="s">
        <v>598</v>
      </c>
      <c r="E362" t="s">
        <v>888</v>
      </c>
      <c r="F362">
        <v>100</v>
      </c>
      <c r="G362" t="s">
        <v>188</v>
      </c>
      <c r="H362" s="11">
        <v>0</v>
      </c>
      <c r="I362">
        <v>2291.7199999999998</v>
      </c>
      <c r="J362" t="s">
        <v>182</v>
      </c>
      <c r="K362">
        <v>2</v>
      </c>
      <c r="L362" t="s">
        <v>196</v>
      </c>
      <c r="M362" s="11">
        <v>236740338</v>
      </c>
      <c r="N362" t="s">
        <v>221</v>
      </c>
      <c r="O362" s="11" t="s">
        <v>770</v>
      </c>
      <c r="Q362" s="11" t="s">
        <v>77</v>
      </c>
      <c r="R362" t="s">
        <v>254</v>
      </c>
      <c r="S362" t="s">
        <v>255</v>
      </c>
      <c r="T362">
        <v>20097</v>
      </c>
      <c r="U362" t="s">
        <v>195</v>
      </c>
      <c r="V362">
        <v>100</v>
      </c>
      <c r="W362" t="s">
        <v>182</v>
      </c>
      <c r="X362">
        <v>2</v>
      </c>
      <c r="Y362">
        <v>-2291.7199999999998</v>
      </c>
      <c r="Z362">
        <v>1</v>
      </c>
      <c r="AA362">
        <v>97571</v>
      </c>
      <c r="AB362">
        <v>0</v>
      </c>
      <c r="AC362" t="s">
        <v>189</v>
      </c>
      <c r="AD362">
        <v>0</v>
      </c>
      <c r="AE362">
        <v>1</v>
      </c>
      <c r="AF362">
        <v>1</v>
      </c>
      <c r="AI362">
        <v>1</v>
      </c>
      <c r="AJ362">
        <v>1</v>
      </c>
      <c r="AK362">
        <v>0</v>
      </c>
      <c r="AL362" s="33" t="s">
        <v>598</v>
      </c>
      <c r="AO362" t="s">
        <v>189</v>
      </c>
      <c r="AP362">
        <v>17</v>
      </c>
      <c r="AQ362" t="s">
        <v>199</v>
      </c>
      <c r="AR362" t="s">
        <v>77</v>
      </c>
      <c r="AS362" t="s">
        <v>598</v>
      </c>
      <c r="AT362" t="s">
        <v>888</v>
      </c>
      <c r="AV362">
        <v>0</v>
      </c>
      <c r="AW362">
        <v>2291.7199999999998</v>
      </c>
      <c r="AX362" t="s">
        <v>187</v>
      </c>
    </row>
    <row r="363" spans="1:51" hidden="1" x14ac:dyDescent="0.2">
      <c r="A363" s="14" t="s">
        <v>180</v>
      </c>
      <c r="B363">
        <v>1784</v>
      </c>
      <c r="C363">
        <v>0</v>
      </c>
      <c r="D363" s="17" t="s">
        <v>594</v>
      </c>
      <c r="E363" t="s">
        <v>889</v>
      </c>
      <c r="F363">
        <v>100</v>
      </c>
      <c r="G363" t="s">
        <v>181</v>
      </c>
      <c r="H363" s="11">
        <v>192.3</v>
      </c>
      <c r="I363">
        <v>0</v>
      </c>
      <c r="J363" t="s">
        <v>182</v>
      </c>
      <c r="K363">
        <v>2</v>
      </c>
      <c r="L363" t="s">
        <v>183</v>
      </c>
      <c r="M363" s="11">
        <v>2007775</v>
      </c>
      <c r="O363" s="11" t="s">
        <v>522</v>
      </c>
      <c r="Q363" s="11" t="s">
        <v>890</v>
      </c>
      <c r="R363" t="s">
        <v>891</v>
      </c>
      <c r="S363" t="s">
        <v>892</v>
      </c>
      <c r="T363">
        <v>10126</v>
      </c>
      <c r="U363" t="s">
        <v>893</v>
      </c>
      <c r="V363">
        <v>100</v>
      </c>
      <c r="W363" t="s">
        <v>182</v>
      </c>
      <c r="X363">
        <v>2</v>
      </c>
      <c r="Y363">
        <v>192.3</v>
      </c>
      <c r="Z363">
        <v>1</v>
      </c>
      <c r="AA363">
        <v>95592</v>
      </c>
      <c r="AB363">
        <v>0</v>
      </c>
      <c r="AC363" t="s">
        <v>186</v>
      </c>
      <c r="AD363">
        <v>0</v>
      </c>
      <c r="AE363">
        <v>7</v>
      </c>
      <c r="AF363">
        <v>1</v>
      </c>
      <c r="AI363">
        <v>1</v>
      </c>
      <c r="AJ363">
        <v>1</v>
      </c>
      <c r="AK363">
        <v>0</v>
      </c>
      <c r="AL363" s="33" t="s">
        <v>530</v>
      </c>
      <c r="AO363" t="s">
        <v>186</v>
      </c>
      <c r="AP363">
        <v>50</v>
      </c>
      <c r="AQ363" t="s">
        <v>183</v>
      </c>
      <c r="AR363" t="s">
        <v>890</v>
      </c>
      <c r="AS363" t="s">
        <v>594</v>
      </c>
      <c r="AT363" t="s">
        <v>889</v>
      </c>
      <c r="AV363">
        <v>192.3</v>
      </c>
      <c r="AW363">
        <v>0</v>
      </c>
      <c r="AX363" t="s">
        <v>187</v>
      </c>
      <c r="AY363" t="str">
        <f>+MID(D363,4,2)</f>
        <v>11</v>
      </c>
    </row>
    <row r="364" spans="1:51" hidden="1" x14ac:dyDescent="0.2">
      <c r="A364" s="14" t="s">
        <v>180</v>
      </c>
      <c r="B364">
        <v>1784</v>
      </c>
      <c r="C364">
        <v>0</v>
      </c>
      <c r="D364" s="17" t="s">
        <v>594</v>
      </c>
      <c r="E364" t="s">
        <v>889</v>
      </c>
      <c r="F364">
        <v>100</v>
      </c>
      <c r="G364" t="s">
        <v>188</v>
      </c>
      <c r="H364" s="11">
        <v>0</v>
      </c>
      <c r="I364">
        <v>192.3</v>
      </c>
      <c r="J364" t="s">
        <v>182</v>
      </c>
      <c r="K364">
        <v>2</v>
      </c>
      <c r="L364" t="s">
        <v>183</v>
      </c>
      <c r="M364" s="11">
        <v>2007775</v>
      </c>
      <c r="O364" s="11" t="s">
        <v>522</v>
      </c>
      <c r="Q364" s="11" t="s">
        <v>890</v>
      </c>
      <c r="R364" t="s">
        <v>891</v>
      </c>
      <c r="S364" t="s">
        <v>892</v>
      </c>
      <c r="T364">
        <v>10126</v>
      </c>
      <c r="U364" t="s">
        <v>893</v>
      </c>
      <c r="V364">
        <v>100</v>
      </c>
      <c r="W364" t="s">
        <v>182</v>
      </c>
      <c r="X364">
        <v>2</v>
      </c>
      <c r="Y364">
        <v>-192.3</v>
      </c>
      <c r="Z364">
        <v>1</v>
      </c>
      <c r="AA364">
        <v>95557</v>
      </c>
      <c r="AB364">
        <v>0</v>
      </c>
      <c r="AC364" t="s">
        <v>189</v>
      </c>
      <c r="AD364">
        <v>0</v>
      </c>
      <c r="AE364">
        <v>1</v>
      </c>
      <c r="AF364">
        <v>1</v>
      </c>
      <c r="AI364">
        <v>1</v>
      </c>
      <c r="AJ364">
        <v>1</v>
      </c>
      <c r="AK364">
        <v>0</v>
      </c>
      <c r="AL364" s="33" t="s">
        <v>494</v>
      </c>
      <c r="AO364" t="s">
        <v>189</v>
      </c>
      <c r="AP364">
        <v>17</v>
      </c>
      <c r="AQ364" t="s">
        <v>183</v>
      </c>
      <c r="AR364" t="s">
        <v>890</v>
      </c>
      <c r="AS364" t="s">
        <v>594</v>
      </c>
      <c r="AT364" t="s">
        <v>889</v>
      </c>
      <c r="AV364">
        <v>0</v>
      </c>
      <c r="AW364">
        <v>192.3</v>
      </c>
      <c r="AX364" t="s">
        <v>187</v>
      </c>
    </row>
    <row r="365" spans="1:51" hidden="1" x14ac:dyDescent="0.2">
      <c r="A365" s="14" t="s">
        <v>180</v>
      </c>
      <c r="B365">
        <v>1787</v>
      </c>
      <c r="C365">
        <v>0</v>
      </c>
      <c r="D365" s="17" t="s">
        <v>568</v>
      </c>
      <c r="E365" t="s">
        <v>894</v>
      </c>
      <c r="F365">
        <v>100</v>
      </c>
      <c r="G365" t="s">
        <v>188</v>
      </c>
      <c r="H365" s="11">
        <v>0</v>
      </c>
      <c r="I365">
        <v>216.99</v>
      </c>
      <c r="J365" t="s">
        <v>182</v>
      </c>
      <c r="K365">
        <v>2</v>
      </c>
      <c r="L365" t="s">
        <v>201</v>
      </c>
      <c r="M365" s="11">
        <v>3905</v>
      </c>
      <c r="N365" t="s">
        <v>188</v>
      </c>
      <c r="O365" s="11" t="s">
        <v>895</v>
      </c>
      <c r="Q365" s="11" t="s">
        <v>30</v>
      </c>
      <c r="R365" t="s">
        <v>256</v>
      </c>
      <c r="S365" t="s">
        <v>257</v>
      </c>
      <c r="T365">
        <v>33052</v>
      </c>
      <c r="U365" t="s">
        <v>212</v>
      </c>
      <c r="V365">
        <v>100</v>
      </c>
      <c r="W365" t="s">
        <v>182</v>
      </c>
      <c r="X365">
        <v>2</v>
      </c>
      <c r="Y365">
        <v>-216.99</v>
      </c>
      <c r="Z365">
        <v>1</v>
      </c>
      <c r="AA365">
        <v>95294</v>
      </c>
      <c r="AB365">
        <v>0</v>
      </c>
      <c r="AC365" t="s">
        <v>189</v>
      </c>
      <c r="AD365">
        <v>0</v>
      </c>
      <c r="AE365">
        <v>1</v>
      </c>
      <c r="AF365">
        <v>1</v>
      </c>
      <c r="AI365">
        <v>1</v>
      </c>
      <c r="AJ365">
        <v>1</v>
      </c>
      <c r="AK365">
        <v>0</v>
      </c>
      <c r="AL365" s="33" t="s">
        <v>494</v>
      </c>
      <c r="AO365" t="s">
        <v>189</v>
      </c>
      <c r="AP365">
        <v>17</v>
      </c>
      <c r="AQ365" t="s">
        <v>202</v>
      </c>
      <c r="AR365" t="s">
        <v>30</v>
      </c>
      <c r="AS365" t="s">
        <v>568</v>
      </c>
      <c r="AT365" t="s">
        <v>894</v>
      </c>
      <c r="AV365">
        <v>0</v>
      </c>
      <c r="AW365">
        <v>216.99</v>
      </c>
      <c r="AX365" t="s">
        <v>187</v>
      </c>
    </row>
    <row r="366" spans="1:51" hidden="1" x14ac:dyDescent="0.2">
      <c r="A366" s="14" t="s">
        <v>180</v>
      </c>
      <c r="B366">
        <v>1787</v>
      </c>
      <c r="C366">
        <v>0</v>
      </c>
      <c r="D366" s="17" t="s">
        <v>568</v>
      </c>
      <c r="E366" t="s">
        <v>894</v>
      </c>
      <c r="F366">
        <v>100</v>
      </c>
      <c r="G366" t="s">
        <v>181</v>
      </c>
      <c r="H366" s="11">
        <v>216.99</v>
      </c>
      <c r="I366">
        <v>0</v>
      </c>
      <c r="J366" t="s">
        <v>182</v>
      </c>
      <c r="K366">
        <v>2</v>
      </c>
      <c r="L366" t="s">
        <v>201</v>
      </c>
      <c r="M366" s="11">
        <v>3905</v>
      </c>
      <c r="N366" t="s">
        <v>188</v>
      </c>
      <c r="O366" s="11" t="s">
        <v>895</v>
      </c>
      <c r="Q366" s="11" t="s">
        <v>30</v>
      </c>
      <c r="R366" t="s">
        <v>256</v>
      </c>
      <c r="S366" t="s">
        <v>257</v>
      </c>
      <c r="T366">
        <v>33052</v>
      </c>
      <c r="U366" t="s">
        <v>212</v>
      </c>
      <c r="V366">
        <v>100</v>
      </c>
      <c r="W366" t="s">
        <v>182</v>
      </c>
      <c r="X366">
        <v>2</v>
      </c>
      <c r="Y366">
        <v>216.99</v>
      </c>
      <c r="Z366">
        <v>1</v>
      </c>
      <c r="AA366">
        <v>96838</v>
      </c>
      <c r="AB366">
        <v>0</v>
      </c>
      <c r="AC366" t="s">
        <v>186</v>
      </c>
      <c r="AD366">
        <v>0</v>
      </c>
      <c r="AE366">
        <v>9</v>
      </c>
      <c r="AF366">
        <v>1</v>
      </c>
      <c r="AI366">
        <v>1</v>
      </c>
      <c r="AJ366">
        <v>1</v>
      </c>
      <c r="AK366">
        <v>0</v>
      </c>
      <c r="AL366" s="33" t="s">
        <v>568</v>
      </c>
      <c r="AO366" t="s">
        <v>186</v>
      </c>
      <c r="AP366">
        <v>56</v>
      </c>
      <c r="AQ366" t="s">
        <v>202</v>
      </c>
      <c r="AR366" t="s">
        <v>30</v>
      </c>
      <c r="AS366" t="s">
        <v>568</v>
      </c>
      <c r="AT366" t="s">
        <v>894</v>
      </c>
      <c r="AV366">
        <v>216.99</v>
      </c>
      <c r="AW366">
        <v>0</v>
      </c>
      <c r="AX366" t="s">
        <v>187</v>
      </c>
      <c r="AY366" t="str">
        <f>+MID(D366,4,2)</f>
        <v>10</v>
      </c>
    </row>
    <row r="367" spans="1:51" hidden="1" x14ac:dyDescent="0.2">
      <c r="A367" s="14" t="s">
        <v>180</v>
      </c>
      <c r="B367">
        <v>1787</v>
      </c>
      <c r="C367">
        <v>0</v>
      </c>
      <c r="D367" s="17" t="s">
        <v>568</v>
      </c>
      <c r="E367" t="s">
        <v>896</v>
      </c>
      <c r="F367">
        <v>100</v>
      </c>
      <c r="G367" t="s">
        <v>188</v>
      </c>
      <c r="H367" s="11">
        <v>0</v>
      </c>
      <c r="I367">
        <v>226.4</v>
      </c>
      <c r="J367" t="s">
        <v>182</v>
      </c>
      <c r="K367">
        <v>2</v>
      </c>
      <c r="L367" t="s">
        <v>201</v>
      </c>
      <c r="M367" s="11">
        <v>4005</v>
      </c>
      <c r="N367" t="s">
        <v>188</v>
      </c>
      <c r="O367" s="11" t="s">
        <v>897</v>
      </c>
      <c r="Q367" s="11" t="s">
        <v>30</v>
      </c>
      <c r="R367" t="s">
        <v>256</v>
      </c>
      <c r="S367" t="s">
        <v>257</v>
      </c>
      <c r="T367">
        <v>33052</v>
      </c>
      <c r="U367" t="s">
        <v>212</v>
      </c>
      <c r="V367">
        <v>100</v>
      </c>
      <c r="W367" t="s">
        <v>182</v>
      </c>
      <c r="X367">
        <v>2</v>
      </c>
      <c r="Y367">
        <v>-226.4</v>
      </c>
      <c r="Z367">
        <v>1</v>
      </c>
      <c r="AA367">
        <v>95399</v>
      </c>
      <c r="AB367">
        <v>0</v>
      </c>
      <c r="AC367" t="s">
        <v>189</v>
      </c>
      <c r="AD367">
        <v>0</v>
      </c>
      <c r="AE367">
        <v>1</v>
      </c>
      <c r="AF367">
        <v>1</v>
      </c>
      <c r="AI367">
        <v>1</v>
      </c>
      <c r="AJ367">
        <v>1</v>
      </c>
      <c r="AK367">
        <v>0</v>
      </c>
      <c r="AL367" s="33" t="s">
        <v>494</v>
      </c>
      <c r="AO367" t="s">
        <v>189</v>
      </c>
      <c r="AP367">
        <v>17</v>
      </c>
      <c r="AQ367" t="s">
        <v>202</v>
      </c>
      <c r="AR367" t="s">
        <v>30</v>
      </c>
      <c r="AS367" t="s">
        <v>568</v>
      </c>
      <c r="AT367" t="s">
        <v>896</v>
      </c>
      <c r="AV367">
        <v>0</v>
      </c>
      <c r="AW367">
        <v>226.4</v>
      </c>
      <c r="AX367" t="s">
        <v>187</v>
      </c>
    </row>
    <row r="368" spans="1:51" hidden="1" x14ac:dyDescent="0.2">
      <c r="A368" s="14" t="s">
        <v>180</v>
      </c>
      <c r="B368">
        <v>1787</v>
      </c>
      <c r="C368">
        <v>0</v>
      </c>
      <c r="D368" s="17" t="s">
        <v>568</v>
      </c>
      <c r="E368" t="s">
        <v>896</v>
      </c>
      <c r="F368">
        <v>100</v>
      </c>
      <c r="G368" t="s">
        <v>181</v>
      </c>
      <c r="H368" s="11">
        <v>226.4</v>
      </c>
      <c r="I368">
        <v>0</v>
      </c>
      <c r="J368" t="s">
        <v>182</v>
      </c>
      <c r="K368">
        <v>2</v>
      </c>
      <c r="L368" t="s">
        <v>201</v>
      </c>
      <c r="M368" s="11">
        <v>4005</v>
      </c>
      <c r="N368" t="s">
        <v>188</v>
      </c>
      <c r="O368" s="11" t="s">
        <v>897</v>
      </c>
      <c r="Q368" s="11" t="s">
        <v>30</v>
      </c>
      <c r="R368" t="s">
        <v>256</v>
      </c>
      <c r="S368" t="s">
        <v>257</v>
      </c>
      <c r="T368">
        <v>33052</v>
      </c>
      <c r="U368" t="s">
        <v>212</v>
      </c>
      <c r="V368">
        <v>100</v>
      </c>
      <c r="W368" t="s">
        <v>182</v>
      </c>
      <c r="X368">
        <v>2</v>
      </c>
      <c r="Y368">
        <v>226.4</v>
      </c>
      <c r="Z368">
        <v>1</v>
      </c>
      <c r="AA368">
        <v>96838</v>
      </c>
      <c r="AB368">
        <v>0</v>
      </c>
      <c r="AC368" t="s">
        <v>186</v>
      </c>
      <c r="AD368">
        <v>0</v>
      </c>
      <c r="AE368">
        <v>9</v>
      </c>
      <c r="AF368">
        <v>2</v>
      </c>
      <c r="AI368">
        <v>1</v>
      </c>
      <c r="AJ368">
        <v>1</v>
      </c>
      <c r="AK368">
        <v>0</v>
      </c>
      <c r="AL368" s="33" t="s">
        <v>568</v>
      </c>
      <c r="AO368" t="s">
        <v>186</v>
      </c>
      <c r="AP368">
        <v>56</v>
      </c>
      <c r="AQ368" t="s">
        <v>202</v>
      </c>
      <c r="AR368" t="s">
        <v>30</v>
      </c>
      <c r="AS368" t="s">
        <v>568</v>
      </c>
      <c r="AT368" t="s">
        <v>896</v>
      </c>
      <c r="AV368">
        <v>226.4</v>
      </c>
      <c r="AW368">
        <v>0</v>
      </c>
      <c r="AX368" t="s">
        <v>187</v>
      </c>
      <c r="AY368" t="str">
        <f>+MID(D368,4,2)</f>
        <v>10</v>
      </c>
    </row>
    <row r="369" spans="1:51" hidden="1" x14ac:dyDescent="0.2">
      <c r="A369" s="14" t="s">
        <v>180</v>
      </c>
      <c r="B369">
        <v>1787</v>
      </c>
      <c r="C369">
        <v>0</v>
      </c>
      <c r="D369" s="17" t="s">
        <v>568</v>
      </c>
      <c r="E369" t="s">
        <v>898</v>
      </c>
      <c r="F369">
        <v>100</v>
      </c>
      <c r="G369" t="s">
        <v>188</v>
      </c>
      <c r="H369" s="11">
        <v>0</v>
      </c>
      <c r="I369">
        <v>180.2</v>
      </c>
      <c r="J369" t="s">
        <v>182</v>
      </c>
      <c r="K369">
        <v>2</v>
      </c>
      <c r="L369" t="s">
        <v>201</v>
      </c>
      <c r="M369" s="11">
        <v>4105</v>
      </c>
      <c r="N369" t="s">
        <v>188</v>
      </c>
      <c r="O369" s="11" t="s">
        <v>563</v>
      </c>
      <c r="Q369" s="11" t="s">
        <v>30</v>
      </c>
      <c r="R369" t="s">
        <v>256</v>
      </c>
      <c r="S369" t="s">
        <v>257</v>
      </c>
      <c r="T369">
        <v>33052</v>
      </c>
      <c r="U369" t="s">
        <v>212</v>
      </c>
      <c r="V369">
        <v>100</v>
      </c>
      <c r="W369" t="s">
        <v>182</v>
      </c>
      <c r="X369">
        <v>2</v>
      </c>
      <c r="Y369">
        <v>-180.2</v>
      </c>
      <c r="Z369">
        <v>1</v>
      </c>
      <c r="AA369">
        <v>95562</v>
      </c>
      <c r="AB369">
        <v>0</v>
      </c>
      <c r="AC369" t="s">
        <v>189</v>
      </c>
      <c r="AD369">
        <v>0</v>
      </c>
      <c r="AE369">
        <v>1</v>
      </c>
      <c r="AF369">
        <v>1</v>
      </c>
      <c r="AI369">
        <v>1</v>
      </c>
      <c r="AJ369">
        <v>1</v>
      </c>
      <c r="AK369">
        <v>0</v>
      </c>
      <c r="AL369" s="33" t="s">
        <v>494</v>
      </c>
      <c r="AO369" t="s">
        <v>189</v>
      </c>
      <c r="AP369">
        <v>17</v>
      </c>
      <c r="AQ369" t="s">
        <v>202</v>
      </c>
      <c r="AR369" t="s">
        <v>30</v>
      </c>
      <c r="AS369" t="s">
        <v>568</v>
      </c>
      <c r="AT369" t="s">
        <v>898</v>
      </c>
      <c r="AV369">
        <v>0</v>
      </c>
      <c r="AW369">
        <v>180.2</v>
      </c>
      <c r="AX369" t="s">
        <v>187</v>
      </c>
    </row>
    <row r="370" spans="1:51" hidden="1" x14ac:dyDescent="0.2">
      <c r="A370" s="14" t="s">
        <v>180</v>
      </c>
      <c r="B370">
        <v>1787</v>
      </c>
      <c r="C370">
        <v>0</v>
      </c>
      <c r="D370" s="17" t="s">
        <v>568</v>
      </c>
      <c r="E370" t="s">
        <v>898</v>
      </c>
      <c r="F370">
        <v>100</v>
      </c>
      <c r="G370" t="s">
        <v>181</v>
      </c>
      <c r="H370" s="11">
        <v>180.2</v>
      </c>
      <c r="I370">
        <v>0</v>
      </c>
      <c r="J370" t="s">
        <v>182</v>
      </c>
      <c r="K370">
        <v>2</v>
      </c>
      <c r="L370" t="s">
        <v>201</v>
      </c>
      <c r="M370" s="11">
        <v>4105</v>
      </c>
      <c r="N370" t="s">
        <v>188</v>
      </c>
      <c r="O370" s="11" t="s">
        <v>563</v>
      </c>
      <c r="Q370" s="11" t="s">
        <v>30</v>
      </c>
      <c r="R370" t="s">
        <v>256</v>
      </c>
      <c r="S370" t="s">
        <v>257</v>
      </c>
      <c r="T370">
        <v>33052</v>
      </c>
      <c r="U370" t="s">
        <v>212</v>
      </c>
      <c r="V370">
        <v>100</v>
      </c>
      <c r="W370" t="s">
        <v>182</v>
      </c>
      <c r="X370">
        <v>2</v>
      </c>
      <c r="Y370">
        <v>180.2</v>
      </c>
      <c r="Z370">
        <v>1</v>
      </c>
      <c r="AA370">
        <v>96838</v>
      </c>
      <c r="AB370">
        <v>0</v>
      </c>
      <c r="AC370" t="s">
        <v>186</v>
      </c>
      <c r="AD370">
        <v>0</v>
      </c>
      <c r="AE370">
        <v>9</v>
      </c>
      <c r="AF370">
        <v>3</v>
      </c>
      <c r="AI370">
        <v>1</v>
      </c>
      <c r="AJ370">
        <v>1</v>
      </c>
      <c r="AK370">
        <v>0</v>
      </c>
      <c r="AL370" s="33" t="s">
        <v>568</v>
      </c>
      <c r="AO370" t="s">
        <v>186</v>
      </c>
      <c r="AP370">
        <v>56</v>
      </c>
      <c r="AQ370" t="s">
        <v>202</v>
      </c>
      <c r="AR370" t="s">
        <v>30</v>
      </c>
      <c r="AS370" t="s">
        <v>568</v>
      </c>
      <c r="AT370" t="s">
        <v>898</v>
      </c>
      <c r="AV370">
        <v>180.2</v>
      </c>
      <c r="AW370">
        <v>0</v>
      </c>
      <c r="AX370" t="s">
        <v>187</v>
      </c>
      <c r="AY370" t="str">
        <f>+MID(D370,4,2)</f>
        <v>10</v>
      </c>
    </row>
    <row r="371" spans="1:51" hidden="1" x14ac:dyDescent="0.2">
      <c r="A371" s="14" t="s">
        <v>180</v>
      </c>
      <c r="B371">
        <v>1787</v>
      </c>
      <c r="C371">
        <v>0</v>
      </c>
      <c r="D371" s="17" t="s">
        <v>568</v>
      </c>
      <c r="E371" t="s">
        <v>899</v>
      </c>
      <c r="F371">
        <v>100</v>
      </c>
      <c r="G371" t="s">
        <v>188</v>
      </c>
      <c r="H371" s="11">
        <v>0</v>
      </c>
      <c r="I371">
        <v>326.31</v>
      </c>
      <c r="J371" t="s">
        <v>182</v>
      </c>
      <c r="K371">
        <v>2</v>
      </c>
      <c r="L371" t="s">
        <v>201</v>
      </c>
      <c r="M371" s="11">
        <v>4205</v>
      </c>
      <c r="N371" t="s">
        <v>188</v>
      </c>
      <c r="O371" s="11" t="s">
        <v>558</v>
      </c>
      <c r="Q371" s="11" t="s">
        <v>30</v>
      </c>
      <c r="R371" t="s">
        <v>256</v>
      </c>
      <c r="S371" t="s">
        <v>257</v>
      </c>
      <c r="T371">
        <v>33052</v>
      </c>
      <c r="U371" t="s">
        <v>212</v>
      </c>
      <c r="V371">
        <v>100</v>
      </c>
      <c r="W371" t="s">
        <v>182</v>
      </c>
      <c r="X371">
        <v>2</v>
      </c>
      <c r="Y371">
        <v>-326.31</v>
      </c>
      <c r="Z371">
        <v>1</v>
      </c>
      <c r="AA371">
        <v>95632</v>
      </c>
      <c r="AB371">
        <v>0</v>
      </c>
      <c r="AC371" t="s">
        <v>189</v>
      </c>
      <c r="AD371">
        <v>0</v>
      </c>
      <c r="AE371">
        <v>1</v>
      </c>
      <c r="AF371">
        <v>1</v>
      </c>
      <c r="AI371">
        <v>1</v>
      </c>
      <c r="AJ371">
        <v>1</v>
      </c>
      <c r="AK371">
        <v>0</v>
      </c>
      <c r="AL371" s="33" t="s">
        <v>494</v>
      </c>
      <c r="AO371" t="s">
        <v>189</v>
      </c>
      <c r="AP371">
        <v>17</v>
      </c>
      <c r="AQ371" t="s">
        <v>202</v>
      </c>
      <c r="AR371" t="s">
        <v>30</v>
      </c>
      <c r="AS371" t="s">
        <v>568</v>
      </c>
      <c r="AT371" t="s">
        <v>899</v>
      </c>
      <c r="AV371">
        <v>0</v>
      </c>
      <c r="AW371">
        <v>326.31</v>
      </c>
      <c r="AX371" t="s">
        <v>187</v>
      </c>
    </row>
    <row r="372" spans="1:51" hidden="1" x14ac:dyDescent="0.2">
      <c r="A372" s="14" t="s">
        <v>180</v>
      </c>
      <c r="B372">
        <v>1787</v>
      </c>
      <c r="C372">
        <v>0</v>
      </c>
      <c r="D372" s="17" t="s">
        <v>568</v>
      </c>
      <c r="E372" t="s">
        <v>899</v>
      </c>
      <c r="F372">
        <v>100</v>
      </c>
      <c r="G372" t="s">
        <v>181</v>
      </c>
      <c r="H372" s="11">
        <v>326.31</v>
      </c>
      <c r="I372">
        <v>0</v>
      </c>
      <c r="J372" t="s">
        <v>182</v>
      </c>
      <c r="K372">
        <v>2</v>
      </c>
      <c r="L372" t="s">
        <v>201</v>
      </c>
      <c r="M372" s="11">
        <v>4205</v>
      </c>
      <c r="N372" t="s">
        <v>188</v>
      </c>
      <c r="O372" s="11" t="s">
        <v>558</v>
      </c>
      <c r="Q372" s="11" t="s">
        <v>30</v>
      </c>
      <c r="R372" t="s">
        <v>256</v>
      </c>
      <c r="S372" t="s">
        <v>257</v>
      </c>
      <c r="T372">
        <v>33052</v>
      </c>
      <c r="U372" t="s">
        <v>212</v>
      </c>
      <c r="V372">
        <v>100</v>
      </c>
      <c r="W372" t="s">
        <v>182</v>
      </c>
      <c r="X372">
        <v>2</v>
      </c>
      <c r="Y372">
        <v>326.31</v>
      </c>
      <c r="Z372">
        <v>1</v>
      </c>
      <c r="AA372">
        <v>96838</v>
      </c>
      <c r="AB372">
        <v>0</v>
      </c>
      <c r="AC372" t="s">
        <v>186</v>
      </c>
      <c r="AD372">
        <v>0</v>
      </c>
      <c r="AE372">
        <v>9</v>
      </c>
      <c r="AF372">
        <v>4</v>
      </c>
      <c r="AI372">
        <v>1</v>
      </c>
      <c r="AJ372">
        <v>1</v>
      </c>
      <c r="AK372">
        <v>0</v>
      </c>
      <c r="AL372" s="33" t="s">
        <v>568</v>
      </c>
      <c r="AO372" t="s">
        <v>186</v>
      </c>
      <c r="AP372">
        <v>56</v>
      </c>
      <c r="AQ372" t="s">
        <v>202</v>
      </c>
      <c r="AR372" t="s">
        <v>30</v>
      </c>
      <c r="AS372" t="s">
        <v>568</v>
      </c>
      <c r="AT372" t="s">
        <v>899</v>
      </c>
      <c r="AV372">
        <v>326.31</v>
      </c>
      <c r="AW372">
        <v>0</v>
      </c>
      <c r="AX372" t="s">
        <v>187</v>
      </c>
      <c r="AY372" t="str">
        <f>+MID(D372,4,2)</f>
        <v>10</v>
      </c>
    </row>
    <row r="373" spans="1:51" hidden="1" x14ac:dyDescent="0.2">
      <c r="A373" s="14" t="s">
        <v>180</v>
      </c>
      <c r="B373">
        <v>1787</v>
      </c>
      <c r="C373">
        <v>0</v>
      </c>
      <c r="D373" s="17" t="s">
        <v>594</v>
      </c>
      <c r="E373" t="s">
        <v>900</v>
      </c>
      <c r="F373">
        <v>100</v>
      </c>
      <c r="G373" t="s">
        <v>188</v>
      </c>
      <c r="H373" s="11">
        <v>0</v>
      </c>
      <c r="I373">
        <v>354.9</v>
      </c>
      <c r="J373" t="s">
        <v>182</v>
      </c>
      <c r="K373">
        <v>2</v>
      </c>
      <c r="L373" t="s">
        <v>201</v>
      </c>
      <c r="M373" s="11">
        <v>4305</v>
      </c>
      <c r="N373" t="s">
        <v>188</v>
      </c>
      <c r="O373" s="11" t="s">
        <v>627</v>
      </c>
      <c r="Q373" s="11" t="s">
        <v>30</v>
      </c>
      <c r="R373" t="s">
        <v>256</v>
      </c>
      <c r="S373" t="s">
        <v>257</v>
      </c>
      <c r="T373">
        <v>33052</v>
      </c>
      <c r="U373" t="s">
        <v>212</v>
      </c>
      <c r="V373">
        <v>100</v>
      </c>
      <c r="W373" t="s">
        <v>182</v>
      </c>
      <c r="X373">
        <v>2</v>
      </c>
      <c r="Y373">
        <v>-354.9</v>
      </c>
      <c r="Z373">
        <v>1</v>
      </c>
      <c r="AA373">
        <v>95877</v>
      </c>
      <c r="AB373">
        <v>0</v>
      </c>
      <c r="AC373" t="s">
        <v>189</v>
      </c>
      <c r="AD373">
        <v>0</v>
      </c>
      <c r="AE373">
        <v>1</v>
      </c>
      <c r="AF373">
        <v>1</v>
      </c>
      <c r="AI373">
        <v>1</v>
      </c>
      <c r="AJ373">
        <v>1</v>
      </c>
      <c r="AK373">
        <v>0</v>
      </c>
      <c r="AL373" s="33" t="s">
        <v>569</v>
      </c>
      <c r="AO373" t="s">
        <v>189</v>
      </c>
      <c r="AP373">
        <v>17</v>
      </c>
      <c r="AQ373" t="s">
        <v>202</v>
      </c>
      <c r="AR373" t="s">
        <v>30</v>
      </c>
      <c r="AS373" t="s">
        <v>594</v>
      </c>
      <c r="AT373" t="s">
        <v>900</v>
      </c>
      <c r="AV373">
        <v>0</v>
      </c>
      <c r="AW373">
        <v>354.9</v>
      </c>
      <c r="AX373" t="s">
        <v>187</v>
      </c>
    </row>
    <row r="374" spans="1:51" hidden="1" x14ac:dyDescent="0.2">
      <c r="A374" s="14" t="s">
        <v>180</v>
      </c>
      <c r="B374">
        <v>1787</v>
      </c>
      <c r="C374">
        <v>0</v>
      </c>
      <c r="D374" s="17" t="s">
        <v>594</v>
      </c>
      <c r="E374" t="s">
        <v>900</v>
      </c>
      <c r="F374">
        <v>100</v>
      </c>
      <c r="G374" t="s">
        <v>181</v>
      </c>
      <c r="H374" s="11">
        <v>354.9</v>
      </c>
      <c r="I374">
        <v>0</v>
      </c>
      <c r="J374" t="s">
        <v>182</v>
      </c>
      <c r="K374">
        <v>2</v>
      </c>
      <c r="L374" t="s">
        <v>201</v>
      </c>
      <c r="M374" s="11">
        <v>4305</v>
      </c>
      <c r="N374" t="s">
        <v>188</v>
      </c>
      <c r="O374" s="11" t="s">
        <v>627</v>
      </c>
      <c r="Q374" s="11" t="s">
        <v>30</v>
      </c>
      <c r="R374" t="s">
        <v>256</v>
      </c>
      <c r="S374" t="s">
        <v>257</v>
      </c>
      <c r="T374">
        <v>33052</v>
      </c>
      <c r="U374" t="s">
        <v>212</v>
      </c>
      <c r="V374">
        <v>100</v>
      </c>
      <c r="W374" t="s">
        <v>182</v>
      </c>
      <c r="X374">
        <v>2</v>
      </c>
      <c r="Y374">
        <v>354.9</v>
      </c>
      <c r="Z374">
        <v>1</v>
      </c>
      <c r="AA374">
        <v>97116</v>
      </c>
      <c r="AB374">
        <v>0</v>
      </c>
      <c r="AC374" t="s">
        <v>186</v>
      </c>
      <c r="AD374">
        <v>0</v>
      </c>
      <c r="AE374">
        <v>15</v>
      </c>
      <c r="AF374">
        <v>1</v>
      </c>
      <c r="AI374">
        <v>1</v>
      </c>
      <c r="AJ374">
        <v>1</v>
      </c>
      <c r="AK374">
        <v>0</v>
      </c>
      <c r="AL374" s="33" t="s">
        <v>594</v>
      </c>
      <c r="AO374" t="s">
        <v>186</v>
      </c>
      <c r="AP374">
        <v>56</v>
      </c>
      <c r="AQ374" t="s">
        <v>202</v>
      </c>
      <c r="AR374" t="s">
        <v>30</v>
      </c>
      <c r="AS374" t="s">
        <v>594</v>
      </c>
      <c r="AT374" t="s">
        <v>900</v>
      </c>
      <c r="AV374">
        <v>354.9</v>
      </c>
      <c r="AW374">
        <v>0</v>
      </c>
      <c r="AX374" t="s">
        <v>187</v>
      </c>
      <c r="AY374" t="str">
        <f>+MID(D374,4,2)</f>
        <v>11</v>
      </c>
    </row>
    <row r="375" spans="1:51" hidden="1" x14ac:dyDescent="0.2">
      <c r="A375" s="14" t="s">
        <v>180</v>
      </c>
      <c r="B375">
        <v>1787</v>
      </c>
      <c r="C375">
        <v>0</v>
      </c>
      <c r="D375" s="17" t="s">
        <v>594</v>
      </c>
      <c r="E375" t="s">
        <v>901</v>
      </c>
      <c r="F375">
        <v>100</v>
      </c>
      <c r="G375" t="s">
        <v>188</v>
      </c>
      <c r="H375" s="11">
        <v>0</v>
      </c>
      <c r="I375">
        <v>226.98</v>
      </c>
      <c r="J375" t="s">
        <v>182</v>
      </c>
      <c r="K375">
        <v>2</v>
      </c>
      <c r="L375" t="s">
        <v>201</v>
      </c>
      <c r="M375" s="11">
        <v>4405</v>
      </c>
      <c r="N375" t="s">
        <v>188</v>
      </c>
      <c r="O375" s="11" t="s">
        <v>569</v>
      </c>
      <c r="Q375" s="11" t="s">
        <v>30</v>
      </c>
      <c r="R375" t="s">
        <v>256</v>
      </c>
      <c r="S375" t="s">
        <v>257</v>
      </c>
      <c r="T375">
        <v>33052</v>
      </c>
      <c r="U375" t="s">
        <v>212</v>
      </c>
      <c r="V375">
        <v>100</v>
      </c>
      <c r="W375" t="s">
        <v>182</v>
      </c>
      <c r="X375">
        <v>2</v>
      </c>
      <c r="Y375">
        <v>-226.98</v>
      </c>
      <c r="Z375">
        <v>1</v>
      </c>
      <c r="AA375">
        <v>95994</v>
      </c>
      <c r="AB375">
        <v>0</v>
      </c>
      <c r="AC375" t="s">
        <v>189</v>
      </c>
      <c r="AD375">
        <v>0</v>
      </c>
      <c r="AE375">
        <v>1</v>
      </c>
      <c r="AF375">
        <v>1</v>
      </c>
      <c r="AI375">
        <v>1</v>
      </c>
      <c r="AJ375">
        <v>1</v>
      </c>
      <c r="AK375">
        <v>0</v>
      </c>
      <c r="AL375" s="33" t="s">
        <v>572</v>
      </c>
      <c r="AO375" t="s">
        <v>189</v>
      </c>
      <c r="AP375">
        <v>17</v>
      </c>
      <c r="AQ375" t="s">
        <v>202</v>
      </c>
      <c r="AR375" t="s">
        <v>30</v>
      </c>
      <c r="AS375" t="s">
        <v>594</v>
      </c>
      <c r="AT375" t="s">
        <v>901</v>
      </c>
      <c r="AV375">
        <v>0</v>
      </c>
      <c r="AW375">
        <v>226.98</v>
      </c>
      <c r="AX375" t="s">
        <v>187</v>
      </c>
    </row>
    <row r="376" spans="1:51" hidden="1" x14ac:dyDescent="0.2">
      <c r="A376" s="14" t="s">
        <v>180</v>
      </c>
      <c r="B376">
        <v>1787</v>
      </c>
      <c r="C376">
        <v>0</v>
      </c>
      <c r="D376" s="17" t="s">
        <v>594</v>
      </c>
      <c r="E376" t="s">
        <v>901</v>
      </c>
      <c r="F376">
        <v>100</v>
      </c>
      <c r="G376" t="s">
        <v>181</v>
      </c>
      <c r="H376" s="11">
        <v>226.98</v>
      </c>
      <c r="I376">
        <v>0</v>
      </c>
      <c r="J376" t="s">
        <v>182</v>
      </c>
      <c r="K376">
        <v>2</v>
      </c>
      <c r="L376" t="s">
        <v>201</v>
      </c>
      <c r="M376" s="11">
        <v>4405</v>
      </c>
      <c r="N376" t="s">
        <v>188</v>
      </c>
      <c r="O376" s="11" t="s">
        <v>569</v>
      </c>
      <c r="Q376" s="11" t="s">
        <v>30</v>
      </c>
      <c r="R376" t="s">
        <v>256</v>
      </c>
      <c r="S376" t="s">
        <v>257</v>
      </c>
      <c r="T376">
        <v>33052</v>
      </c>
      <c r="U376" t="s">
        <v>212</v>
      </c>
      <c r="V376">
        <v>100</v>
      </c>
      <c r="W376" t="s">
        <v>182</v>
      </c>
      <c r="X376">
        <v>2</v>
      </c>
      <c r="Y376">
        <v>226.98</v>
      </c>
      <c r="Z376">
        <v>1</v>
      </c>
      <c r="AA376">
        <v>97116</v>
      </c>
      <c r="AB376">
        <v>0</v>
      </c>
      <c r="AC376" t="s">
        <v>186</v>
      </c>
      <c r="AD376">
        <v>0</v>
      </c>
      <c r="AE376">
        <v>15</v>
      </c>
      <c r="AF376">
        <v>2</v>
      </c>
      <c r="AI376">
        <v>1</v>
      </c>
      <c r="AJ376">
        <v>1</v>
      </c>
      <c r="AK376">
        <v>0</v>
      </c>
      <c r="AL376" s="33" t="s">
        <v>594</v>
      </c>
      <c r="AO376" t="s">
        <v>186</v>
      </c>
      <c r="AP376">
        <v>56</v>
      </c>
      <c r="AQ376" t="s">
        <v>202</v>
      </c>
      <c r="AR376" t="s">
        <v>30</v>
      </c>
      <c r="AS376" t="s">
        <v>594</v>
      </c>
      <c r="AT376" t="s">
        <v>901</v>
      </c>
      <c r="AV376">
        <v>226.98</v>
      </c>
      <c r="AW376">
        <v>0</v>
      </c>
      <c r="AX376" t="s">
        <v>187</v>
      </c>
      <c r="AY376" t="str">
        <f>+MID(D376,4,2)</f>
        <v>11</v>
      </c>
    </row>
    <row r="377" spans="1:51" hidden="1" x14ac:dyDescent="0.2">
      <c r="A377" s="14" t="s">
        <v>180</v>
      </c>
      <c r="B377">
        <v>1787</v>
      </c>
      <c r="C377">
        <v>0</v>
      </c>
      <c r="D377" s="17" t="s">
        <v>594</v>
      </c>
      <c r="E377" t="s">
        <v>902</v>
      </c>
      <c r="F377">
        <v>100</v>
      </c>
      <c r="G377" t="s">
        <v>188</v>
      </c>
      <c r="H377" s="11">
        <v>0</v>
      </c>
      <c r="I377">
        <v>122.57</v>
      </c>
      <c r="J377" t="s">
        <v>182</v>
      </c>
      <c r="K377">
        <v>2</v>
      </c>
      <c r="L377" t="s">
        <v>201</v>
      </c>
      <c r="M377" s="11">
        <v>4505</v>
      </c>
      <c r="N377" t="s">
        <v>188</v>
      </c>
      <c r="O377" s="11" t="s">
        <v>832</v>
      </c>
      <c r="Q377" s="11" t="s">
        <v>30</v>
      </c>
      <c r="R377" t="s">
        <v>256</v>
      </c>
      <c r="S377" t="s">
        <v>257</v>
      </c>
      <c r="T377">
        <v>33052</v>
      </c>
      <c r="U377" t="s">
        <v>212</v>
      </c>
      <c r="V377">
        <v>100</v>
      </c>
      <c r="W377" t="s">
        <v>182</v>
      </c>
      <c r="X377">
        <v>2</v>
      </c>
      <c r="Y377">
        <v>-122.57</v>
      </c>
      <c r="Z377">
        <v>1</v>
      </c>
      <c r="AA377">
        <v>96387</v>
      </c>
      <c r="AB377">
        <v>0</v>
      </c>
      <c r="AC377" t="s">
        <v>189</v>
      </c>
      <c r="AD377">
        <v>0</v>
      </c>
      <c r="AE377">
        <v>1</v>
      </c>
      <c r="AF377">
        <v>1</v>
      </c>
      <c r="AI377">
        <v>1</v>
      </c>
      <c r="AJ377">
        <v>1</v>
      </c>
      <c r="AK377">
        <v>0</v>
      </c>
      <c r="AL377" s="33" t="s">
        <v>606</v>
      </c>
      <c r="AO377" t="s">
        <v>189</v>
      </c>
      <c r="AP377">
        <v>17</v>
      </c>
      <c r="AQ377" t="s">
        <v>202</v>
      </c>
      <c r="AR377" t="s">
        <v>30</v>
      </c>
      <c r="AS377" t="s">
        <v>594</v>
      </c>
      <c r="AT377" t="s">
        <v>902</v>
      </c>
      <c r="AV377">
        <v>0</v>
      </c>
      <c r="AW377">
        <v>122.57</v>
      </c>
      <c r="AX377" t="s">
        <v>187</v>
      </c>
    </row>
    <row r="378" spans="1:51" hidden="1" x14ac:dyDescent="0.2">
      <c r="A378" s="14" t="s">
        <v>180</v>
      </c>
      <c r="B378">
        <v>1787</v>
      </c>
      <c r="C378">
        <v>0</v>
      </c>
      <c r="D378" s="17" t="s">
        <v>594</v>
      </c>
      <c r="E378" t="s">
        <v>902</v>
      </c>
      <c r="F378">
        <v>100</v>
      </c>
      <c r="G378" t="s">
        <v>181</v>
      </c>
      <c r="H378" s="11">
        <v>122.57</v>
      </c>
      <c r="I378">
        <v>0</v>
      </c>
      <c r="J378" t="s">
        <v>182</v>
      </c>
      <c r="K378">
        <v>2</v>
      </c>
      <c r="L378" t="s">
        <v>201</v>
      </c>
      <c r="M378" s="11">
        <v>4505</v>
      </c>
      <c r="N378" t="s">
        <v>188</v>
      </c>
      <c r="O378" s="11" t="s">
        <v>832</v>
      </c>
      <c r="Q378" s="11" t="s">
        <v>30</v>
      </c>
      <c r="R378" t="s">
        <v>256</v>
      </c>
      <c r="S378" t="s">
        <v>257</v>
      </c>
      <c r="T378">
        <v>33052</v>
      </c>
      <c r="U378" t="s">
        <v>212</v>
      </c>
      <c r="V378">
        <v>100</v>
      </c>
      <c r="W378" t="s">
        <v>182</v>
      </c>
      <c r="X378">
        <v>2</v>
      </c>
      <c r="Y378">
        <v>122.57</v>
      </c>
      <c r="Z378">
        <v>1</v>
      </c>
      <c r="AA378">
        <v>97116</v>
      </c>
      <c r="AB378">
        <v>0</v>
      </c>
      <c r="AC378" t="s">
        <v>186</v>
      </c>
      <c r="AD378">
        <v>0</v>
      </c>
      <c r="AE378">
        <v>15</v>
      </c>
      <c r="AF378">
        <v>3</v>
      </c>
      <c r="AI378">
        <v>1</v>
      </c>
      <c r="AJ378">
        <v>1</v>
      </c>
      <c r="AK378">
        <v>0</v>
      </c>
      <c r="AL378" s="33" t="s">
        <v>594</v>
      </c>
      <c r="AO378" t="s">
        <v>186</v>
      </c>
      <c r="AP378">
        <v>56</v>
      </c>
      <c r="AQ378" t="s">
        <v>202</v>
      </c>
      <c r="AR378" t="s">
        <v>30</v>
      </c>
      <c r="AS378" t="s">
        <v>594</v>
      </c>
      <c r="AT378" t="s">
        <v>902</v>
      </c>
      <c r="AV378">
        <v>122.57</v>
      </c>
      <c r="AW378">
        <v>0</v>
      </c>
      <c r="AX378" t="s">
        <v>187</v>
      </c>
      <c r="AY378" t="str">
        <f>+MID(D378,4,2)</f>
        <v>11</v>
      </c>
    </row>
    <row r="379" spans="1:51" hidden="1" x14ac:dyDescent="0.2">
      <c r="A379" s="14" t="s">
        <v>180</v>
      </c>
      <c r="B379">
        <v>1787</v>
      </c>
      <c r="C379">
        <v>0</v>
      </c>
      <c r="D379" s="17" t="s">
        <v>594</v>
      </c>
      <c r="E379" t="s">
        <v>903</v>
      </c>
      <c r="F379">
        <v>100</v>
      </c>
      <c r="G379" t="s">
        <v>188</v>
      </c>
      <c r="H379" s="11">
        <v>0</v>
      </c>
      <c r="I379">
        <v>122.04</v>
      </c>
      <c r="J379" t="s">
        <v>182</v>
      </c>
      <c r="K379">
        <v>2</v>
      </c>
      <c r="L379" t="s">
        <v>201</v>
      </c>
      <c r="M379" s="11">
        <v>4605</v>
      </c>
      <c r="N379" t="s">
        <v>188</v>
      </c>
      <c r="O379" s="11" t="s">
        <v>835</v>
      </c>
      <c r="Q379" s="11" t="s">
        <v>30</v>
      </c>
      <c r="R379" t="s">
        <v>256</v>
      </c>
      <c r="S379" t="s">
        <v>257</v>
      </c>
      <c r="T379">
        <v>33052</v>
      </c>
      <c r="U379" t="s">
        <v>212</v>
      </c>
      <c r="V379">
        <v>100</v>
      </c>
      <c r="W379" t="s">
        <v>182</v>
      </c>
      <c r="X379">
        <v>2</v>
      </c>
      <c r="Y379">
        <v>-122.04</v>
      </c>
      <c r="Z379">
        <v>1</v>
      </c>
      <c r="AA379">
        <v>96393</v>
      </c>
      <c r="AB379">
        <v>0</v>
      </c>
      <c r="AC379" t="s">
        <v>189</v>
      </c>
      <c r="AD379">
        <v>0</v>
      </c>
      <c r="AE379">
        <v>1</v>
      </c>
      <c r="AF379">
        <v>1</v>
      </c>
      <c r="AI379">
        <v>1</v>
      </c>
      <c r="AJ379">
        <v>1</v>
      </c>
      <c r="AK379">
        <v>0</v>
      </c>
      <c r="AL379" s="33" t="s">
        <v>630</v>
      </c>
      <c r="AO379" t="s">
        <v>189</v>
      </c>
      <c r="AP379">
        <v>17</v>
      </c>
      <c r="AQ379" t="s">
        <v>202</v>
      </c>
      <c r="AR379" t="s">
        <v>30</v>
      </c>
      <c r="AS379" t="s">
        <v>594</v>
      </c>
      <c r="AT379" t="s">
        <v>903</v>
      </c>
      <c r="AV379">
        <v>0</v>
      </c>
      <c r="AW379">
        <v>122.04</v>
      </c>
      <c r="AX379" t="s">
        <v>187</v>
      </c>
    </row>
    <row r="380" spans="1:51" hidden="1" x14ac:dyDescent="0.2">
      <c r="A380" s="14" t="s">
        <v>180</v>
      </c>
      <c r="B380">
        <v>1787</v>
      </c>
      <c r="C380">
        <v>0</v>
      </c>
      <c r="D380" s="17" t="s">
        <v>594</v>
      </c>
      <c r="E380" t="s">
        <v>903</v>
      </c>
      <c r="F380">
        <v>100</v>
      </c>
      <c r="G380" t="s">
        <v>181</v>
      </c>
      <c r="H380" s="11">
        <v>122.04</v>
      </c>
      <c r="I380">
        <v>0</v>
      </c>
      <c r="J380" t="s">
        <v>182</v>
      </c>
      <c r="K380">
        <v>2</v>
      </c>
      <c r="L380" t="s">
        <v>201</v>
      </c>
      <c r="M380" s="11">
        <v>4605</v>
      </c>
      <c r="N380" t="s">
        <v>188</v>
      </c>
      <c r="O380" s="11" t="s">
        <v>835</v>
      </c>
      <c r="Q380" s="11" t="s">
        <v>30</v>
      </c>
      <c r="R380" t="s">
        <v>256</v>
      </c>
      <c r="S380" t="s">
        <v>257</v>
      </c>
      <c r="T380">
        <v>33052</v>
      </c>
      <c r="U380" t="s">
        <v>212</v>
      </c>
      <c r="V380">
        <v>100</v>
      </c>
      <c r="W380" t="s">
        <v>182</v>
      </c>
      <c r="X380">
        <v>2</v>
      </c>
      <c r="Y380">
        <v>122.04</v>
      </c>
      <c r="Z380">
        <v>1</v>
      </c>
      <c r="AA380">
        <v>97116</v>
      </c>
      <c r="AB380">
        <v>0</v>
      </c>
      <c r="AC380" t="s">
        <v>186</v>
      </c>
      <c r="AD380">
        <v>0</v>
      </c>
      <c r="AE380">
        <v>15</v>
      </c>
      <c r="AF380">
        <v>4</v>
      </c>
      <c r="AI380">
        <v>1</v>
      </c>
      <c r="AJ380">
        <v>1</v>
      </c>
      <c r="AK380">
        <v>0</v>
      </c>
      <c r="AL380" s="33" t="s">
        <v>594</v>
      </c>
      <c r="AO380" t="s">
        <v>186</v>
      </c>
      <c r="AP380">
        <v>56</v>
      </c>
      <c r="AQ380" t="s">
        <v>202</v>
      </c>
      <c r="AR380" t="s">
        <v>30</v>
      </c>
      <c r="AS380" t="s">
        <v>594</v>
      </c>
      <c r="AT380" t="s">
        <v>903</v>
      </c>
      <c r="AV380">
        <v>122.04</v>
      </c>
      <c r="AW380">
        <v>0</v>
      </c>
      <c r="AX380" t="s">
        <v>187</v>
      </c>
      <c r="AY380" t="str">
        <f>+MID(D380,4,2)</f>
        <v>11</v>
      </c>
    </row>
    <row r="381" spans="1:51" hidden="1" x14ac:dyDescent="0.2">
      <c r="A381" s="14" t="s">
        <v>180</v>
      </c>
      <c r="B381">
        <v>1787</v>
      </c>
      <c r="C381">
        <v>0</v>
      </c>
      <c r="D381" s="17" t="s">
        <v>594</v>
      </c>
      <c r="E381" t="s">
        <v>904</v>
      </c>
      <c r="F381">
        <v>100</v>
      </c>
      <c r="G381" t="s">
        <v>188</v>
      </c>
      <c r="H381" s="11">
        <v>0</v>
      </c>
      <c r="I381">
        <v>255.49</v>
      </c>
      <c r="J381" t="s">
        <v>182</v>
      </c>
      <c r="K381">
        <v>2</v>
      </c>
      <c r="L381" t="s">
        <v>201</v>
      </c>
      <c r="M381" s="11">
        <v>4705</v>
      </c>
      <c r="N381" t="s">
        <v>188</v>
      </c>
      <c r="O381" s="11" t="s">
        <v>779</v>
      </c>
      <c r="Q381" s="11" t="s">
        <v>30</v>
      </c>
      <c r="R381" t="s">
        <v>256</v>
      </c>
      <c r="S381" t="s">
        <v>257</v>
      </c>
      <c r="T381">
        <v>33052</v>
      </c>
      <c r="U381" t="s">
        <v>212</v>
      </c>
      <c r="V381">
        <v>100</v>
      </c>
      <c r="W381" t="s">
        <v>182</v>
      </c>
      <c r="X381">
        <v>2</v>
      </c>
      <c r="Y381">
        <v>-255.49</v>
      </c>
      <c r="Z381">
        <v>1</v>
      </c>
      <c r="AA381">
        <v>96473</v>
      </c>
      <c r="AB381">
        <v>0</v>
      </c>
      <c r="AC381" t="s">
        <v>189</v>
      </c>
      <c r="AD381">
        <v>0</v>
      </c>
      <c r="AE381">
        <v>1</v>
      </c>
      <c r="AF381">
        <v>1</v>
      </c>
      <c r="AI381">
        <v>1</v>
      </c>
      <c r="AJ381">
        <v>1</v>
      </c>
      <c r="AK381">
        <v>0</v>
      </c>
      <c r="AL381" s="33" t="s">
        <v>646</v>
      </c>
      <c r="AO381" t="s">
        <v>189</v>
      </c>
      <c r="AP381">
        <v>17</v>
      </c>
      <c r="AQ381" t="s">
        <v>202</v>
      </c>
      <c r="AR381" t="s">
        <v>30</v>
      </c>
      <c r="AS381" t="s">
        <v>594</v>
      </c>
      <c r="AT381" t="s">
        <v>904</v>
      </c>
      <c r="AV381">
        <v>0</v>
      </c>
      <c r="AW381">
        <v>255.49</v>
      </c>
      <c r="AX381" t="s">
        <v>187</v>
      </c>
    </row>
    <row r="382" spans="1:51" hidden="1" x14ac:dyDescent="0.2">
      <c r="A382" s="14" t="s">
        <v>180</v>
      </c>
      <c r="B382">
        <v>1787</v>
      </c>
      <c r="C382">
        <v>0</v>
      </c>
      <c r="D382" s="17" t="s">
        <v>594</v>
      </c>
      <c r="E382" t="s">
        <v>904</v>
      </c>
      <c r="F382">
        <v>100</v>
      </c>
      <c r="G382" t="s">
        <v>181</v>
      </c>
      <c r="H382" s="11">
        <v>255.49</v>
      </c>
      <c r="I382">
        <v>0</v>
      </c>
      <c r="J382" t="s">
        <v>182</v>
      </c>
      <c r="K382">
        <v>2</v>
      </c>
      <c r="L382" t="s">
        <v>201</v>
      </c>
      <c r="M382" s="11">
        <v>4705</v>
      </c>
      <c r="N382" t="s">
        <v>188</v>
      </c>
      <c r="O382" s="11" t="s">
        <v>779</v>
      </c>
      <c r="Q382" s="11" t="s">
        <v>30</v>
      </c>
      <c r="R382" t="s">
        <v>256</v>
      </c>
      <c r="S382" t="s">
        <v>257</v>
      </c>
      <c r="T382">
        <v>33052</v>
      </c>
      <c r="U382" t="s">
        <v>212</v>
      </c>
      <c r="V382">
        <v>100</v>
      </c>
      <c r="W382" t="s">
        <v>182</v>
      </c>
      <c r="X382">
        <v>2</v>
      </c>
      <c r="Y382">
        <v>255.49</v>
      </c>
      <c r="Z382">
        <v>1</v>
      </c>
      <c r="AA382">
        <v>97116</v>
      </c>
      <c r="AB382">
        <v>0</v>
      </c>
      <c r="AC382" t="s">
        <v>186</v>
      </c>
      <c r="AD382">
        <v>0</v>
      </c>
      <c r="AE382">
        <v>15</v>
      </c>
      <c r="AF382">
        <v>5</v>
      </c>
      <c r="AI382">
        <v>1</v>
      </c>
      <c r="AJ382">
        <v>1</v>
      </c>
      <c r="AK382">
        <v>0</v>
      </c>
      <c r="AL382" s="33" t="s">
        <v>594</v>
      </c>
      <c r="AO382" t="s">
        <v>186</v>
      </c>
      <c r="AP382">
        <v>56</v>
      </c>
      <c r="AQ382" t="s">
        <v>202</v>
      </c>
      <c r="AR382" t="s">
        <v>30</v>
      </c>
      <c r="AS382" t="s">
        <v>594</v>
      </c>
      <c r="AT382" t="s">
        <v>904</v>
      </c>
      <c r="AV382">
        <v>255.49</v>
      </c>
      <c r="AW382">
        <v>0</v>
      </c>
      <c r="AX382" t="s">
        <v>187</v>
      </c>
      <c r="AY382" t="str">
        <f>+MID(D382,4,2)</f>
        <v>11</v>
      </c>
    </row>
    <row r="383" spans="1:51" hidden="1" x14ac:dyDescent="0.2">
      <c r="A383" s="14" t="s">
        <v>180</v>
      </c>
      <c r="B383">
        <v>1787</v>
      </c>
      <c r="C383">
        <v>0</v>
      </c>
      <c r="D383" s="17" t="s">
        <v>598</v>
      </c>
      <c r="E383" t="s">
        <v>905</v>
      </c>
      <c r="F383">
        <v>100</v>
      </c>
      <c r="G383" t="s">
        <v>188</v>
      </c>
      <c r="H383" s="11">
        <v>0</v>
      </c>
      <c r="I383">
        <v>43.72</v>
      </c>
      <c r="J383" t="s">
        <v>182</v>
      </c>
      <c r="K383">
        <v>2</v>
      </c>
      <c r="L383" t="s">
        <v>201</v>
      </c>
      <c r="M383" s="11">
        <v>4805</v>
      </c>
      <c r="N383" t="s">
        <v>188</v>
      </c>
      <c r="O383" s="11" t="s">
        <v>604</v>
      </c>
      <c r="Q383" s="11" t="s">
        <v>30</v>
      </c>
      <c r="R383" t="s">
        <v>256</v>
      </c>
      <c r="S383" t="s">
        <v>257</v>
      </c>
      <c r="T383">
        <v>33052</v>
      </c>
      <c r="U383" t="s">
        <v>212</v>
      </c>
      <c r="V383">
        <v>100</v>
      </c>
      <c r="W383" t="s">
        <v>182</v>
      </c>
      <c r="X383">
        <v>2</v>
      </c>
      <c r="Y383">
        <v>-43.72</v>
      </c>
      <c r="Z383">
        <v>1</v>
      </c>
      <c r="AA383">
        <v>96612</v>
      </c>
      <c r="AB383">
        <v>0</v>
      </c>
      <c r="AC383" t="s">
        <v>189</v>
      </c>
      <c r="AD383">
        <v>0</v>
      </c>
      <c r="AE383">
        <v>1</v>
      </c>
      <c r="AF383">
        <v>1</v>
      </c>
      <c r="AI383">
        <v>1</v>
      </c>
      <c r="AJ383">
        <v>1</v>
      </c>
      <c r="AK383">
        <v>0</v>
      </c>
      <c r="AL383" s="33" t="s">
        <v>668</v>
      </c>
      <c r="AO383" t="s">
        <v>189</v>
      </c>
      <c r="AP383">
        <v>17</v>
      </c>
      <c r="AQ383" t="s">
        <v>202</v>
      </c>
      <c r="AR383" t="s">
        <v>30</v>
      </c>
      <c r="AS383" t="s">
        <v>598</v>
      </c>
      <c r="AT383" t="s">
        <v>905</v>
      </c>
      <c r="AV383">
        <v>0</v>
      </c>
      <c r="AW383">
        <v>43.72</v>
      </c>
      <c r="AX383" t="s">
        <v>187</v>
      </c>
    </row>
    <row r="384" spans="1:51" hidden="1" x14ac:dyDescent="0.2">
      <c r="A384" s="14" t="s">
        <v>180</v>
      </c>
      <c r="B384">
        <v>1787</v>
      </c>
      <c r="C384">
        <v>0</v>
      </c>
      <c r="D384" s="17" t="s">
        <v>598</v>
      </c>
      <c r="E384" t="s">
        <v>906</v>
      </c>
      <c r="F384">
        <v>100</v>
      </c>
      <c r="G384" t="s">
        <v>188</v>
      </c>
      <c r="H384" s="11">
        <v>0</v>
      </c>
      <c r="I384">
        <v>140.4</v>
      </c>
      <c r="J384" t="s">
        <v>182</v>
      </c>
      <c r="K384">
        <v>2</v>
      </c>
      <c r="L384" t="s">
        <v>201</v>
      </c>
      <c r="M384" s="11">
        <v>4905</v>
      </c>
      <c r="N384" t="s">
        <v>188</v>
      </c>
      <c r="O384" s="11" t="s">
        <v>675</v>
      </c>
      <c r="Q384" s="11" t="s">
        <v>30</v>
      </c>
      <c r="R384" t="s">
        <v>256</v>
      </c>
      <c r="S384" t="s">
        <v>257</v>
      </c>
      <c r="T384">
        <v>33052</v>
      </c>
      <c r="U384" t="s">
        <v>212</v>
      </c>
      <c r="V384">
        <v>100</v>
      </c>
      <c r="W384" t="s">
        <v>182</v>
      </c>
      <c r="X384">
        <v>2</v>
      </c>
      <c r="Y384">
        <v>-140.4</v>
      </c>
      <c r="Z384">
        <v>1</v>
      </c>
      <c r="AA384">
        <v>96799</v>
      </c>
      <c r="AB384">
        <v>0</v>
      </c>
      <c r="AC384" t="s">
        <v>189</v>
      </c>
      <c r="AD384">
        <v>0</v>
      </c>
      <c r="AE384">
        <v>1</v>
      </c>
      <c r="AF384">
        <v>1</v>
      </c>
      <c r="AI384">
        <v>1</v>
      </c>
      <c r="AJ384">
        <v>1</v>
      </c>
      <c r="AK384">
        <v>0</v>
      </c>
      <c r="AL384" s="33" t="s">
        <v>907</v>
      </c>
      <c r="AO384" t="s">
        <v>189</v>
      </c>
      <c r="AP384">
        <v>17</v>
      </c>
      <c r="AQ384" t="s">
        <v>202</v>
      </c>
      <c r="AR384" t="s">
        <v>30</v>
      </c>
      <c r="AS384" t="s">
        <v>598</v>
      </c>
      <c r="AT384" t="s">
        <v>906</v>
      </c>
      <c r="AV384">
        <v>0</v>
      </c>
      <c r="AW384">
        <v>140.4</v>
      </c>
      <c r="AX384" t="s">
        <v>187</v>
      </c>
    </row>
    <row r="385" spans="1:51" hidden="1" x14ac:dyDescent="0.2">
      <c r="A385" s="14" t="s">
        <v>180</v>
      </c>
      <c r="B385">
        <v>1787</v>
      </c>
      <c r="C385">
        <v>0</v>
      </c>
      <c r="D385" s="17" t="s">
        <v>598</v>
      </c>
      <c r="E385" t="s">
        <v>908</v>
      </c>
      <c r="F385">
        <v>100</v>
      </c>
      <c r="G385" t="s">
        <v>188</v>
      </c>
      <c r="H385" s="11">
        <v>0</v>
      </c>
      <c r="I385">
        <v>419.1</v>
      </c>
      <c r="J385" t="s">
        <v>182</v>
      </c>
      <c r="K385">
        <v>2</v>
      </c>
      <c r="L385" t="s">
        <v>201</v>
      </c>
      <c r="M385" s="11">
        <v>5005</v>
      </c>
      <c r="N385" t="s">
        <v>188</v>
      </c>
      <c r="O385" s="11" t="s">
        <v>882</v>
      </c>
      <c r="Q385" s="11" t="s">
        <v>30</v>
      </c>
      <c r="R385" t="s">
        <v>256</v>
      </c>
      <c r="S385" t="s">
        <v>257</v>
      </c>
      <c r="T385">
        <v>33052</v>
      </c>
      <c r="U385" t="s">
        <v>212</v>
      </c>
      <c r="V385">
        <v>100</v>
      </c>
      <c r="W385" t="s">
        <v>182</v>
      </c>
      <c r="X385">
        <v>2</v>
      </c>
      <c r="Y385">
        <v>-419.1</v>
      </c>
      <c r="Z385">
        <v>1</v>
      </c>
      <c r="AA385">
        <v>96800</v>
      </c>
      <c r="AB385">
        <v>0</v>
      </c>
      <c r="AC385" t="s">
        <v>189</v>
      </c>
      <c r="AD385">
        <v>0</v>
      </c>
      <c r="AE385">
        <v>1</v>
      </c>
      <c r="AF385">
        <v>1</v>
      </c>
      <c r="AI385">
        <v>1</v>
      </c>
      <c r="AJ385">
        <v>1</v>
      </c>
      <c r="AK385">
        <v>0</v>
      </c>
      <c r="AL385" s="33" t="s">
        <v>907</v>
      </c>
      <c r="AO385" t="s">
        <v>189</v>
      </c>
      <c r="AP385">
        <v>17</v>
      </c>
      <c r="AQ385" t="s">
        <v>202</v>
      </c>
      <c r="AR385" t="s">
        <v>30</v>
      </c>
      <c r="AS385" t="s">
        <v>598</v>
      </c>
      <c r="AT385" t="s">
        <v>908</v>
      </c>
      <c r="AV385">
        <v>0</v>
      </c>
      <c r="AW385">
        <v>419.1</v>
      </c>
      <c r="AX385" t="s">
        <v>187</v>
      </c>
    </row>
    <row r="386" spans="1:51" hidden="1" x14ac:dyDescent="0.2">
      <c r="A386" s="14" t="s">
        <v>180</v>
      </c>
      <c r="B386">
        <v>1787</v>
      </c>
      <c r="C386">
        <v>0</v>
      </c>
      <c r="D386" s="17" t="s">
        <v>598</v>
      </c>
      <c r="E386" t="s">
        <v>909</v>
      </c>
      <c r="F386">
        <v>100</v>
      </c>
      <c r="G386" t="s">
        <v>188</v>
      </c>
      <c r="H386" s="11">
        <v>0</v>
      </c>
      <c r="I386">
        <v>30.26</v>
      </c>
      <c r="J386" t="s">
        <v>182</v>
      </c>
      <c r="K386">
        <v>2</v>
      </c>
      <c r="L386" t="s">
        <v>201</v>
      </c>
      <c r="M386" s="11">
        <v>5105</v>
      </c>
      <c r="N386" t="s">
        <v>188</v>
      </c>
      <c r="O386" s="11" t="s">
        <v>910</v>
      </c>
      <c r="Q386" s="11" t="s">
        <v>30</v>
      </c>
      <c r="R386" t="s">
        <v>256</v>
      </c>
      <c r="S386" t="s">
        <v>257</v>
      </c>
      <c r="T386">
        <v>33052</v>
      </c>
      <c r="U386" t="s">
        <v>212</v>
      </c>
      <c r="V386">
        <v>100</v>
      </c>
      <c r="W386" t="s">
        <v>182</v>
      </c>
      <c r="X386">
        <v>2</v>
      </c>
      <c r="Y386">
        <v>-30.26</v>
      </c>
      <c r="Z386">
        <v>1</v>
      </c>
      <c r="AA386">
        <v>96967</v>
      </c>
      <c r="AB386">
        <v>0</v>
      </c>
      <c r="AC386" t="s">
        <v>189</v>
      </c>
      <c r="AD386">
        <v>0</v>
      </c>
      <c r="AE386">
        <v>1</v>
      </c>
      <c r="AF386">
        <v>1</v>
      </c>
      <c r="AI386">
        <v>1</v>
      </c>
      <c r="AJ386">
        <v>1</v>
      </c>
      <c r="AK386">
        <v>0</v>
      </c>
      <c r="AL386" s="33" t="s">
        <v>648</v>
      </c>
      <c r="AO386" t="s">
        <v>189</v>
      </c>
      <c r="AP386">
        <v>17</v>
      </c>
      <c r="AQ386" t="s">
        <v>202</v>
      </c>
      <c r="AR386" t="s">
        <v>30</v>
      </c>
      <c r="AS386" t="s">
        <v>598</v>
      </c>
      <c r="AT386" t="s">
        <v>909</v>
      </c>
      <c r="AV386">
        <v>0</v>
      </c>
      <c r="AW386">
        <v>30.26</v>
      </c>
      <c r="AX386" t="s">
        <v>187</v>
      </c>
    </row>
    <row r="387" spans="1:51" hidden="1" x14ac:dyDescent="0.2">
      <c r="A387" s="14" t="s">
        <v>180</v>
      </c>
      <c r="B387">
        <v>1787</v>
      </c>
      <c r="C387">
        <v>0</v>
      </c>
      <c r="D387" s="17" t="s">
        <v>598</v>
      </c>
      <c r="E387" t="s">
        <v>911</v>
      </c>
      <c r="F387">
        <v>100</v>
      </c>
      <c r="G387" t="s">
        <v>188</v>
      </c>
      <c r="H387" s="11">
        <v>0</v>
      </c>
      <c r="I387">
        <v>18.2</v>
      </c>
      <c r="J387" t="s">
        <v>182</v>
      </c>
      <c r="K387">
        <v>2</v>
      </c>
      <c r="L387" t="s">
        <v>201</v>
      </c>
      <c r="M387" s="11">
        <v>5205</v>
      </c>
      <c r="N387" t="s">
        <v>188</v>
      </c>
      <c r="O387" s="11" t="s">
        <v>910</v>
      </c>
      <c r="Q387" s="11" t="s">
        <v>30</v>
      </c>
      <c r="R387" t="s">
        <v>256</v>
      </c>
      <c r="S387" t="s">
        <v>257</v>
      </c>
      <c r="T387">
        <v>33052</v>
      </c>
      <c r="U387" t="s">
        <v>212</v>
      </c>
      <c r="V387">
        <v>100</v>
      </c>
      <c r="W387" t="s">
        <v>182</v>
      </c>
      <c r="X387">
        <v>2</v>
      </c>
      <c r="Y387">
        <v>-18.2</v>
      </c>
      <c r="Z387">
        <v>1</v>
      </c>
      <c r="AA387">
        <v>96968</v>
      </c>
      <c r="AB387">
        <v>0</v>
      </c>
      <c r="AC387" t="s">
        <v>189</v>
      </c>
      <c r="AD387">
        <v>0</v>
      </c>
      <c r="AE387">
        <v>1</v>
      </c>
      <c r="AF387">
        <v>1</v>
      </c>
      <c r="AI387">
        <v>1</v>
      </c>
      <c r="AJ387">
        <v>1</v>
      </c>
      <c r="AK387">
        <v>0</v>
      </c>
      <c r="AL387" s="33" t="s">
        <v>648</v>
      </c>
      <c r="AO387" t="s">
        <v>189</v>
      </c>
      <c r="AP387">
        <v>17</v>
      </c>
      <c r="AQ387" t="s">
        <v>202</v>
      </c>
      <c r="AR387" t="s">
        <v>30</v>
      </c>
      <c r="AS387" t="s">
        <v>598</v>
      </c>
      <c r="AT387" t="s">
        <v>911</v>
      </c>
      <c r="AV387">
        <v>0</v>
      </c>
      <c r="AW387">
        <v>18.2</v>
      </c>
      <c r="AX387" t="s">
        <v>187</v>
      </c>
    </row>
    <row r="388" spans="1:51" hidden="1" x14ac:dyDescent="0.2">
      <c r="A388" s="14" t="s">
        <v>180</v>
      </c>
      <c r="B388">
        <v>1787</v>
      </c>
      <c r="C388">
        <v>0</v>
      </c>
      <c r="D388" s="17" t="s">
        <v>598</v>
      </c>
      <c r="E388" t="s">
        <v>912</v>
      </c>
      <c r="F388">
        <v>100</v>
      </c>
      <c r="G388" t="s">
        <v>188</v>
      </c>
      <c r="H388" s="11">
        <v>0</v>
      </c>
      <c r="I388">
        <v>91.44</v>
      </c>
      <c r="J388" t="s">
        <v>182</v>
      </c>
      <c r="K388">
        <v>2</v>
      </c>
      <c r="L388" t="s">
        <v>201</v>
      </c>
      <c r="M388" s="11">
        <v>5305</v>
      </c>
      <c r="N388" t="s">
        <v>188</v>
      </c>
      <c r="O388" s="11" t="s">
        <v>648</v>
      </c>
      <c r="Q388" s="11" t="s">
        <v>30</v>
      </c>
      <c r="R388" t="s">
        <v>256</v>
      </c>
      <c r="S388" t="s">
        <v>257</v>
      </c>
      <c r="T388">
        <v>33052</v>
      </c>
      <c r="U388" t="s">
        <v>212</v>
      </c>
      <c r="V388">
        <v>100</v>
      </c>
      <c r="W388" t="s">
        <v>182</v>
      </c>
      <c r="X388">
        <v>2</v>
      </c>
      <c r="Y388">
        <v>-91.44</v>
      </c>
      <c r="Z388">
        <v>1</v>
      </c>
      <c r="AA388">
        <v>97046</v>
      </c>
      <c r="AB388">
        <v>0</v>
      </c>
      <c r="AC388" t="s">
        <v>189</v>
      </c>
      <c r="AD388">
        <v>0</v>
      </c>
      <c r="AE388">
        <v>1</v>
      </c>
      <c r="AF388">
        <v>1</v>
      </c>
      <c r="AI388">
        <v>1</v>
      </c>
      <c r="AJ388">
        <v>1</v>
      </c>
      <c r="AK388">
        <v>0</v>
      </c>
      <c r="AL388" s="33" t="s">
        <v>594</v>
      </c>
      <c r="AO388" t="s">
        <v>189</v>
      </c>
      <c r="AP388">
        <v>17</v>
      </c>
      <c r="AQ388" t="s">
        <v>202</v>
      </c>
      <c r="AR388" t="s">
        <v>30</v>
      </c>
      <c r="AS388" t="s">
        <v>598</v>
      </c>
      <c r="AT388" t="s">
        <v>912</v>
      </c>
      <c r="AV388">
        <v>0</v>
      </c>
      <c r="AW388">
        <v>91.44</v>
      </c>
      <c r="AX388" t="s">
        <v>187</v>
      </c>
    </row>
    <row r="389" spans="1:51" hidden="1" x14ac:dyDescent="0.2">
      <c r="A389" s="14" t="s">
        <v>180</v>
      </c>
      <c r="B389">
        <v>1788</v>
      </c>
      <c r="C389">
        <v>0</v>
      </c>
      <c r="D389" s="17" t="s">
        <v>568</v>
      </c>
      <c r="E389" t="s">
        <v>913</v>
      </c>
      <c r="F389">
        <v>100</v>
      </c>
      <c r="G389" t="s">
        <v>188</v>
      </c>
      <c r="H389" s="11">
        <v>0</v>
      </c>
      <c r="I389">
        <v>201.17</v>
      </c>
      <c r="J389" t="s">
        <v>182</v>
      </c>
      <c r="K389">
        <v>2</v>
      </c>
      <c r="L389" t="s">
        <v>191</v>
      </c>
      <c r="M389" s="11">
        <v>2100555256</v>
      </c>
      <c r="O389" s="11" t="s">
        <v>494</v>
      </c>
      <c r="Q389" s="11" t="s">
        <v>44</v>
      </c>
      <c r="R389" t="s">
        <v>258</v>
      </c>
      <c r="S389" t="s">
        <v>259</v>
      </c>
      <c r="T389">
        <v>40127</v>
      </c>
      <c r="U389" t="s">
        <v>260</v>
      </c>
      <c r="V389">
        <v>100</v>
      </c>
      <c r="W389" t="s">
        <v>182</v>
      </c>
      <c r="X389">
        <v>2</v>
      </c>
      <c r="Y389">
        <v>-201.17</v>
      </c>
      <c r="Z389">
        <v>1</v>
      </c>
      <c r="AA389">
        <v>95726</v>
      </c>
      <c r="AB389">
        <v>0</v>
      </c>
      <c r="AC389" t="s">
        <v>189</v>
      </c>
      <c r="AD389">
        <v>0</v>
      </c>
      <c r="AE389">
        <v>1</v>
      </c>
      <c r="AF389">
        <v>1</v>
      </c>
      <c r="AG389">
        <v>638502461</v>
      </c>
      <c r="AH389">
        <v>5</v>
      </c>
      <c r="AI389">
        <v>1</v>
      </c>
      <c r="AJ389">
        <v>1</v>
      </c>
      <c r="AK389">
        <v>0</v>
      </c>
      <c r="AL389" s="33" t="s">
        <v>560</v>
      </c>
      <c r="AO389" t="s">
        <v>189</v>
      </c>
      <c r="AP389">
        <v>17</v>
      </c>
      <c r="AQ389" t="s">
        <v>192</v>
      </c>
      <c r="AR389" t="s">
        <v>44</v>
      </c>
      <c r="AS389" t="s">
        <v>568</v>
      </c>
      <c r="AT389" t="s">
        <v>913</v>
      </c>
      <c r="AV389">
        <v>0</v>
      </c>
      <c r="AW389">
        <v>201.17</v>
      </c>
      <c r="AX389" t="s">
        <v>187</v>
      </c>
    </row>
    <row r="390" spans="1:51" hidden="1" x14ac:dyDescent="0.2">
      <c r="A390" s="14" t="s">
        <v>180</v>
      </c>
      <c r="B390">
        <v>1788</v>
      </c>
      <c r="C390">
        <v>0</v>
      </c>
      <c r="D390" s="17" t="s">
        <v>568</v>
      </c>
      <c r="E390" t="s">
        <v>913</v>
      </c>
      <c r="F390">
        <v>100</v>
      </c>
      <c r="G390" t="s">
        <v>181</v>
      </c>
      <c r="H390" s="11">
        <v>201.17</v>
      </c>
      <c r="I390">
        <v>0</v>
      </c>
      <c r="J390" t="s">
        <v>182</v>
      </c>
      <c r="K390">
        <v>2</v>
      </c>
      <c r="L390" t="s">
        <v>191</v>
      </c>
      <c r="M390" s="11">
        <v>2100555256</v>
      </c>
      <c r="O390" s="11" t="s">
        <v>494</v>
      </c>
      <c r="Q390" s="11" t="s">
        <v>44</v>
      </c>
      <c r="R390" t="s">
        <v>258</v>
      </c>
      <c r="S390" t="s">
        <v>259</v>
      </c>
      <c r="T390">
        <v>40127</v>
      </c>
      <c r="U390" t="s">
        <v>260</v>
      </c>
      <c r="V390">
        <v>100</v>
      </c>
      <c r="W390" t="s">
        <v>182</v>
      </c>
      <c r="X390">
        <v>2</v>
      </c>
      <c r="Y390">
        <v>201.17</v>
      </c>
      <c r="Z390">
        <v>1</v>
      </c>
      <c r="AA390">
        <v>95804</v>
      </c>
      <c r="AB390">
        <v>0</v>
      </c>
      <c r="AC390" t="s">
        <v>186</v>
      </c>
      <c r="AD390">
        <v>0</v>
      </c>
      <c r="AE390">
        <v>24</v>
      </c>
      <c r="AF390">
        <v>4</v>
      </c>
      <c r="AG390">
        <v>638502461</v>
      </c>
      <c r="AH390">
        <v>5</v>
      </c>
      <c r="AI390">
        <v>1</v>
      </c>
      <c r="AJ390">
        <v>1</v>
      </c>
      <c r="AK390">
        <v>0</v>
      </c>
      <c r="AL390" s="33" t="s">
        <v>554</v>
      </c>
      <c r="AO390" t="s">
        <v>186</v>
      </c>
      <c r="AP390">
        <v>53</v>
      </c>
      <c r="AQ390" t="s">
        <v>192</v>
      </c>
      <c r="AR390" t="s">
        <v>44</v>
      </c>
      <c r="AS390" t="s">
        <v>568</v>
      </c>
      <c r="AT390" t="s">
        <v>913</v>
      </c>
      <c r="AV390">
        <v>201.17</v>
      </c>
      <c r="AW390">
        <v>0</v>
      </c>
      <c r="AX390" t="s">
        <v>187</v>
      </c>
      <c r="AY390" t="str">
        <f>+MID(D390,4,2)</f>
        <v>10</v>
      </c>
    </row>
    <row r="391" spans="1:51" hidden="1" x14ac:dyDescent="0.2">
      <c r="A391" s="14" t="s">
        <v>180</v>
      </c>
      <c r="B391">
        <v>1788</v>
      </c>
      <c r="C391">
        <v>0</v>
      </c>
      <c r="D391" s="17" t="s">
        <v>594</v>
      </c>
      <c r="E391" t="s">
        <v>914</v>
      </c>
      <c r="F391">
        <v>100</v>
      </c>
      <c r="G391" t="s">
        <v>188</v>
      </c>
      <c r="H391" s="11">
        <v>0</v>
      </c>
      <c r="I391">
        <v>155.72</v>
      </c>
      <c r="J391" t="s">
        <v>182</v>
      </c>
      <c r="K391">
        <v>2</v>
      </c>
      <c r="L391" t="s">
        <v>191</v>
      </c>
      <c r="M391" s="11">
        <v>2100619583</v>
      </c>
      <c r="O391" s="11" t="s">
        <v>568</v>
      </c>
      <c r="Q391" s="11" t="s">
        <v>44</v>
      </c>
      <c r="R391" t="s">
        <v>258</v>
      </c>
      <c r="S391" t="s">
        <v>259</v>
      </c>
      <c r="T391">
        <v>40127</v>
      </c>
      <c r="U391" t="s">
        <v>260</v>
      </c>
      <c r="V391">
        <v>100</v>
      </c>
      <c r="W391" t="s">
        <v>182</v>
      </c>
      <c r="X391">
        <v>2</v>
      </c>
      <c r="Y391">
        <v>-155.72</v>
      </c>
      <c r="Z391">
        <v>1</v>
      </c>
      <c r="AA391">
        <v>96471</v>
      </c>
      <c r="AB391">
        <v>0</v>
      </c>
      <c r="AC391" t="s">
        <v>189</v>
      </c>
      <c r="AD391">
        <v>0</v>
      </c>
      <c r="AE391">
        <v>1</v>
      </c>
      <c r="AF391">
        <v>1</v>
      </c>
      <c r="AG391">
        <v>638502461</v>
      </c>
      <c r="AH391">
        <v>5</v>
      </c>
      <c r="AI391">
        <v>1</v>
      </c>
      <c r="AJ391">
        <v>1</v>
      </c>
      <c r="AK391">
        <v>0</v>
      </c>
      <c r="AL391" s="33" t="s">
        <v>646</v>
      </c>
      <c r="AO391" t="s">
        <v>189</v>
      </c>
      <c r="AP391">
        <v>17</v>
      </c>
      <c r="AQ391" t="s">
        <v>192</v>
      </c>
      <c r="AR391" t="s">
        <v>44</v>
      </c>
      <c r="AS391" t="s">
        <v>594</v>
      </c>
      <c r="AT391" t="s">
        <v>914</v>
      </c>
      <c r="AV391">
        <v>0</v>
      </c>
      <c r="AW391">
        <v>155.72</v>
      </c>
      <c r="AX391" t="s">
        <v>187</v>
      </c>
    </row>
    <row r="392" spans="1:51" hidden="1" x14ac:dyDescent="0.2">
      <c r="A392" s="14" t="s">
        <v>180</v>
      </c>
      <c r="B392">
        <v>1788</v>
      </c>
      <c r="C392">
        <v>0</v>
      </c>
      <c r="D392" s="17" t="s">
        <v>594</v>
      </c>
      <c r="E392" t="s">
        <v>914</v>
      </c>
      <c r="F392">
        <v>100</v>
      </c>
      <c r="G392" t="s">
        <v>181</v>
      </c>
      <c r="H392" s="11">
        <v>155.72</v>
      </c>
      <c r="I392">
        <v>0</v>
      </c>
      <c r="J392" t="s">
        <v>182</v>
      </c>
      <c r="K392">
        <v>2</v>
      </c>
      <c r="L392" t="s">
        <v>191</v>
      </c>
      <c r="M392" s="11">
        <v>2100619583</v>
      </c>
      <c r="O392" s="11" t="s">
        <v>568</v>
      </c>
      <c r="Q392" s="11" t="s">
        <v>44</v>
      </c>
      <c r="R392" t="s">
        <v>258</v>
      </c>
      <c r="S392" t="s">
        <v>259</v>
      </c>
      <c r="T392">
        <v>40127</v>
      </c>
      <c r="U392" t="s">
        <v>260</v>
      </c>
      <c r="V392">
        <v>100</v>
      </c>
      <c r="W392" t="s">
        <v>182</v>
      </c>
      <c r="X392">
        <v>2</v>
      </c>
      <c r="Y392">
        <v>155.72</v>
      </c>
      <c r="Z392">
        <v>1</v>
      </c>
      <c r="AA392">
        <v>97085</v>
      </c>
      <c r="AB392">
        <v>0</v>
      </c>
      <c r="AC392" t="s">
        <v>186</v>
      </c>
      <c r="AD392">
        <v>0</v>
      </c>
      <c r="AE392">
        <v>15</v>
      </c>
      <c r="AF392">
        <v>1</v>
      </c>
      <c r="AG392">
        <v>638502461</v>
      </c>
      <c r="AH392">
        <v>5</v>
      </c>
      <c r="AI392">
        <v>1</v>
      </c>
      <c r="AJ392">
        <v>1</v>
      </c>
      <c r="AK392">
        <v>0</v>
      </c>
      <c r="AL392" s="33" t="s">
        <v>597</v>
      </c>
      <c r="AO392" t="s">
        <v>186</v>
      </c>
      <c r="AP392">
        <v>53</v>
      </c>
      <c r="AQ392" t="s">
        <v>192</v>
      </c>
      <c r="AR392" t="s">
        <v>44</v>
      </c>
      <c r="AS392" t="s">
        <v>594</v>
      </c>
      <c r="AT392" t="s">
        <v>914</v>
      </c>
      <c r="AV392">
        <v>155.72</v>
      </c>
      <c r="AW392">
        <v>0</v>
      </c>
      <c r="AX392" t="s">
        <v>187</v>
      </c>
      <c r="AY392" t="str">
        <f>+MID(D392,4,2)</f>
        <v>11</v>
      </c>
    </row>
    <row r="393" spans="1:51" hidden="1" x14ac:dyDescent="0.2">
      <c r="A393" s="14" t="s">
        <v>180</v>
      </c>
      <c r="B393">
        <v>1788</v>
      </c>
      <c r="C393">
        <v>0</v>
      </c>
      <c r="D393" s="17" t="s">
        <v>598</v>
      </c>
      <c r="E393" t="s">
        <v>915</v>
      </c>
      <c r="F393">
        <v>100</v>
      </c>
      <c r="G393" t="s">
        <v>188</v>
      </c>
      <c r="H393" s="11">
        <v>0</v>
      </c>
      <c r="I393">
        <v>263.45</v>
      </c>
      <c r="J393" t="s">
        <v>182</v>
      </c>
      <c r="K393">
        <v>2</v>
      </c>
      <c r="L393" t="s">
        <v>191</v>
      </c>
      <c r="M393" s="11">
        <v>2100677372</v>
      </c>
      <c r="O393" s="11" t="s">
        <v>594</v>
      </c>
      <c r="Q393" s="11" t="s">
        <v>44</v>
      </c>
      <c r="R393" t="s">
        <v>258</v>
      </c>
      <c r="S393" t="s">
        <v>259</v>
      </c>
      <c r="T393">
        <v>40127</v>
      </c>
      <c r="U393" t="s">
        <v>260</v>
      </c>
      <c r="V393">
        <v>100</v>
      </c>
      <c r="W393" t="s">
        <v>182</v>
      </c>
      <c r="X393">
        <v>2</v>
      </c>
      <c r="Y393">
        <v>-263.45</v>
      </c>
      <c r="Z393">
        <v>1</v>
      </c>
      <c r="AA393">
        <v>97089</v>
      </c>
      <c r="AB393">
        <v>0</v>
      </c>
      <c r="AC393" t="s">
        <v>189</v>
      </c>
      <c r="AD393">
        <v>0</v>
      </c>
      <c r="AE393">
        <v>1</v>
      </c>
      <c r="AF393">
        <v>1</v>
      </c>
      <c r="AG393">
        <v>638502461</v>
      </c>
      <c r="AH393">
        <v>5</v>
      </c>
      <c r="AI393">
        <v>1</v>
      </c>
      <c r="AJ393">
        <v>1</v>
      </c>
      <c r="AK393">
        <v>0</v>
      </c>
      <c r="AL393" s="33" t="s">
        <v>597</v>
      </c>
      <c r="AO393" t="s">
        <v>189</v>
      </c>
      <c r="AP393">
        <v>17</v>
      </c>
      <c r="AQ393" t="s">
        <v>192</v>
      </c>
      <c r="AR393" t="s">
        <v>44</v>
      </c>
      <c r="AS393" t="s">
        <v>598</v>
      </c>
      <c r="AT393" t="s">
        <v>915</v>
      </c>
      <c r="AV393">
        <v>0</v>
      </c>
      <c r="AW393">
        <v>263.45</v>
      </c>
      <c r="AX393" t="s">
        <v>187</v>
      </c>
    </row>
    <row r="394" spans="1:51" x14ac:dyDescent="0.2">
      <c r="A394" s="14" t="s">
        <v>180</v>
      </c>
      <c r="B394">
        <v>1788</v>
      </c>
      <c r="C394">
        <v>0</v>
      </c>
      <c r="D394" s="17" t="s">
        <v>598</v>
      </c>
      <c r="E394" t="s">
        <v>915</v>
      </c>
      <c r="F394">
        <v>100</v>
      </c>
      <c r="G394" t="s">
        <v>181</v>
      </c>
      <c r="H394" s="11">
        <v>263.45</v>
      </c>
      <c r="I394">
        <v>0</v>
      </c>
      <c r="J394" t="s">
        <v>182</v>
      </c>
      <c r="K394">
        <v>2</v>
      </c>
      <c r="L394" t="s">
        <v>191</v>
      </c>
      <c r="M394" s="11">
        <v>2100677372</v>
      </c>
      <c r="O394" s="11" t="s">
        <v>594</v>
      </c>
      <c r="Q394" s="11" t="s">
        <v>44</v>
      </c>
      <c r="R394" t="s">
        <v>258</v>
      </c>
      <c r="S394" t="s">
        <v>259</v>
      </c>
      <c r="T394">
        <v>40127</v>
      </c>
      <c r="U394" t="s">
        <v>260</v>
      </c>
      <c r="V394">
        <v>100</v>
      </c>
      <c r="W394" t="s">
        <v>182</v>
      </c>
      <c r="X394">
        <v>2</v>
      </c>
      <c r="Y394">
        <v>263.45</v>
      </c>
      <c r="Z394">
        <v>1</v>
      </c>
      <c r="AA394">
        <v>97537</v>
      </c>
      <c r="AB394">
        <v>0</v>
      </c>
      <c r="AC394" t="s">
        <v>186</v>
      </c>
      <c r="AD394">
        <v>0</v>
      </c>
      <c r="AE394">
        <v>16</v>
      </c>
      <c r="AF394">
        <v>1</v>
      </c>
      <c r="AG394">
        <v>638502461</v>
      </c>
      <c r="AH394">
        <v>5</v>
      </c>
      <c r="AI394">
        <v>1</v>
      </c>
      <c r="AJ394">
        <v>1</v>
      </c>
      <c r="AK394">
        <v>0</v>
      </c>
      <c r="AL394" s="33" t="s">
        <v>602</v>
      </c>
      <c r="AO394" t="s">
        <v>186</v>
      </c>
      <c r="AP394">
        <v>53</v>
      </c>
      <c r="AQ394" t="s">
        <v>192</v>
      </c>
      <c r="AR394" t="s">
        <v>44</v>
      </c>
      <c r="AS394" t="s">
        <v>598</v>
      </c>
      <c r="AT394" t="s">
        <v>915</v>
      </c>
      <c r="AV394">
        <v>263.45</v>
      </c>
      <c r="AW394">
        <v>0</v>
      </c>
      <c r="AX394" t="s">
        <v>187</v>
      </c>
      <c r="AY394" t="str">
        <f>+MID(D394,4,2)</f>
        <v>12</v>
      </c>
    </row>
    <row r="395" spans="1:51" hidden="1" x14ac:dyDescent="0.2">
      <c r="A395" s="14" t="s">
        <v>180</v>
      </c>
      <c r="B395">
        <v>1797</v>
      </c>
      <c r="C395">
        <v>0</v>
      </c>
      <c r="D395" s="17" t="s">
        <v>594</v>
      </c>
      <c r="E395" t="s">
        <v>916</v>
      </c>
      <c r="F395">
        <v>100</v>
      </c>
      <c r="G395" t="s">
        <v>188</v>
      </c>
      <c r="H395" s="11">
        <v>0</v>
      </c>
      <c r="I395">
        <v>229.9</v>
      </c>
      <c r="J395" t="s">
        <v>182</v>
      </c>
      <c r="K395">
        <v>2</v>
      </c>
      <c r="L395" t="s">
        <v>183</v>
      </c>
      <c r="M395" s="11">
        <v>2503</v>
      </c>
      <c r="O395" s="11" t="s">
        <v>594</v>
      </c>
      <c r="Q395" s="11" t="s">
        <v>92</v>
      </c>
      <c r="R395" t="s">
        <v>261</v>
      </c>
      <c r="S395" t="s">
        <v>262</v>
      </c>
      <c r="T395">
        <v>33050</v>
      </c>
      <c r="U395" t="s">
        <v>212</v>
      </c>
      <c r="V395">
        <v>100</v>
      </c>
      <c r="W395" t="s">
        <v>182</v>
      </c>
      <c r="X395">
        <v>2</v>
      </c>
      <c r="Y395">
        <v>-229.9</v>
      </c>
      <c r="Z395">
        <v>1</v>
      </c>
      <c r="AA395">
        <v>97224</v>
      </c>
      <c r="AB395">
        <v>0</v>
      </c>
      <c r="AC395" t="s">
        <v>189</v>
      </c>
      <c r="AD395">
        <v>0</v>
      </c>
      <c r="AE395">
        <v>1</v>
      </c>
      <c r="AF395">
        <v>1</v>
      </c>
      <c r="AI395">
        <v>1</v>
      </c>
      <c r="AJ395">
        <v>1</v>
      </c>
      <c r="AK395">
        <v>0</v>
      </c>
      <c r="AL395" s="33" t="s">
        <v>637</v>
      </c>
      <c r="AO395" t="s">
        <v>189</v>
      </c>
      <c r="AP395">
        <v>17</v>
      </c>
      <c r="AQ395" t="s">
        <v>183</v>
      </c>
      <c r="AR395" t="s">
        <v>92</v>
      </c>
      <c r="AS395" t="s">
        <v>594</v>
      </c>
      <c r="AT395" t="s">
        <v>916</v>
      </c>
      <c r="AV395">
        <v>0</v>
      </c>
      <c r="AW395">
        <v>229.9</v>
      </c>
      <c r="AX395" t="s">
        <v>187</v>
      </c>
    </row>
    <row r="396" spans="1:51" hidden="1" x14ac:dyDescent="0.2">
      <c r="A396" s="14" t="s">
        <v>180</v>
      </c>
      <c r="B396">
        <v>1806</v>
      </c>
      <c r="C396">
        <v>0</v>
      </c>
      <c r="D396" s="17" t="s">
        <v>779</v>
      </c>
      <c r="E396" t="s">
        <v>917</v>
      </c>
      <c r="F396">
        <v>100</v>
      </c>
      <c r="G396" t="s">
        <v>188</v>
      </c>
      <c r="H396" s="11">
        <v>0</v>
      </c>
      <c r="I396">
        <v>1245.03</v>
      </c>
      <c r="J396" t="s">
        <v>182</v>
      </c>
      <c r="K396">
        <v>2</v>
      </c>
      <c r="L396" t="s">
        <v>201</v>
      </c>
      <c r="M396" s="11">
        <v>220214990</v>
      </c>
      <c r="N396" t="s">
        <v>180</v>
      </c>
      <c r="O396" s="11" t="s">
        <v>494</v>
      </c>
      <c r="Q396" s="11" t="s">
        <v>23</v>
      </c>
      <c r="R396" t="s">
        <v>263</v>
      </c>
      <c r="S396" t="s">
        <v>264</v>
      </c>
      <c r="T396">
        <v>30026</v>
      </c>
      <c r="U396" t="s">
        <v>200</v>
      </c>
      <c r="V396">
        <v>100</v>
      </c>
      <c r="W396" t="s">
        <v>182</v>
      </c>
      <c r="X396">
        <v>2</v>
      </c>
      <c r="Y396">
        <v>-1245.03</v>
      </c>
      <c r="Z396">
        <v>1</v>
      </c>
      <c r="AA396">
        <v>95776</v>
      </c>
      <c r="AB396">
        <v>0</v>
      </c>
      <c r="AC396" t="s">
        <v>189</v>
      </c>
      <c r="AD396">
        <v>0</v>
      </c>
      <c r="AE396">
        <v>1</v>
      </c>
      <c r="AF396">
        <v>1</v>
      </c>
      <c r="AI396">
        <v>1</v>
      </c>
      <c r="AJ396">
        <v>1</v>
      </c>
      <c r="AK396">
        <v>0</v>
      </c>
      <c r="AL396" s="33" t="s">
        <v>527</v>
      </c>
      <c r="AO396" t="s">
        <v>189</v>
      </c>
      <c r="AP396">
        <v>17</v>
      </c>
      <c r="AQ396" t="s">
        <v>202</v>
      </c>
      <c r="AR396" t="s">
        <v>23</v>
      </c>
      <c r="AS396" t="s">
        <v>779</v>
      </c>
      <c r="AT396" t="s">
        <v>917</v>
      </c>
      <c r="AV396">
        <v>0</v>
      </c>
      <c r="AW396">
        <v>1245.03</v>
      </c>
      <c r="AX396" t="s">
        <v>187</v>
      </c>
    </row>
    <row r="397" spans="1:51" hidden="1" x14ac:dyDescent="0.2">
      <c r="A397" s="14" t="s">
        <v>180</v>
      </c>
      <c r="B397">
        <v>1806</v>
      </c>
      <c r="C397">
        <v>0</v>
      </c>
      <c r="D397" s="17" t="s">
        <v>779</v>
      </c>
      <c r="E397" t="s">
        <v>917</v>
      </c>
      <c r="F397">
        <v>100</v>
      </c>
      <c r="G397" t="s">
        <v>181</v>
      </c>
      <c r="H397" s="11">
        <v>1245.03</v>
      </c>
      <c r="I397">
        <v>0</v>
      </c>
      <c r="J397" t="s">
        <v>182</v>
      </c>
      <c r="K397">
        <v>2</v>
      </c>
      <c r="L397" t="s">
        <v>201</v>
      </c>
      <c r="M397" s="11">
        <v>220214990</v>
      </c>
      <c r="N397" t="s">
        <v>180</v>
      </c>
      <c r="O397" s="11" t="s">
        <v>494</v>
      </c>
      <c r="Q397" s="11" t="s">
        <v>23</v>
      </c>
      <c r="R397" t="s">
        <v>263</v>
      </c>
      <c r="S397" t="s">
        <v>264</v>
      </c>
      <c r="T397">
        <v>30026</v>
      </c>
      <c r="U397" t="s">
        <v>200</v>
      </c>
      <c r="V397">
        <v>100</v>
      </c>
      <c r="W397" t="s">
        <v>182</v>
      </c>
      <c r="X397">
        <v>2</v>
      </c>
      <c r="Y397">
        <v>1245.03</v>
      </c>
      <c r="Z397">
        <v>1</v>
      </c>
      <c r="AA397">
        <v>96838</v>
      </c>
      <c r="AB397">
        <v>0</v>
      </c>
      <c r="AC397" t="s">
        <v>186</v>
      </c>
      <c r="AD397">
        <v>0</v>
      </c>
      <c r="AE397">
        <v>8</v>
      </c>
      <c r="AF397">
        <v>1</v>
      </c>
      <c r="AI397">
        <v>1</v>
      </c>
      <c r="AJ397">
        <v>1</v>
      </c>
      <c r="AK397">
        <v>0</v>
      </c>
      <c r="AL397" s="33" t="s">
        <v>568</v>
      </c>
      <c r="AO397" t="s">
        <v>186</v>
      </c>
      <c r="AP397">
        <v>56</v>
      </c>
      <c r="AQ397" t="s">
        <v>202</v>
      </c>
      <c r="AR397" t="s">
        <v>23</v>
      </c>
      <c r="AS397" t="s">
        <v>779</v>
      </c>
      <c r="AT397" t="s">
        <v>917</v>
      </c>
      <c r="AV397">
        <v>1245.03</v>
      </c>
      <c r="AW397">
        <v>0</v>
      </c>
      <c r="AX397" t="s">
        <v>187</v>
      </c>
      <c r="AY397" t="str">
        <f>+MID(D397,4,2)</f>
        <v>10</v>
      </c>
    </row>
    <row r="398" spans="1:51" hidden="1" x14ac:dyDescent="0.2">
      <c r="A398" s="14" t="s">
        <v>180</v>
      </c>
      <c r="B398">
        <v>1806</v>
      </c>
      <c r="C398">
        <v>0</v>
      </c>
      <c r="D398" s="17" t="s">
        <v>594</v>
      </c>
      <c r="E398" t="s">
        <v>918</v>
      </c>
      <c r="F398">
        <v>100</v>
      </c>
      <c r="G398" t="s">
        <v>188</v>
      </c>
      <c r="H398" s="11">
        <v>0</v>
      </c>
      <c r="I398">
        <v>1274.29</v>
      </c>
      <c r="J398" t="s">
        <v>182</v>
      </c>
      <c r="K398">
        <v>2</v>
      </c>
      <c r="L398" t="s">
        <v>201</v>
      </c>
      <c r="M398" s="11">
        <v>220216748</v>
      </c>
      <c r="N398" t="s">
        <v>180</v>
      </c>
      <c r="O398" s="11" t="s">
        <v>568</v>
      </c>
      <c r="Q398" s="11" t="s">
        <v>23</v>
      </c>
      <c r="R398" t="s">
        <v>263</v>
      </c>
      <c r="S398" t="s">
        <v>264</v>
      </c>
      <c r="T398">
        <v>30026</v>
      </c>
      <c r="U398" t="s">
        <v>200</v>
      </c>
      <c r="V398">
        <v>100</v>
      </c>
      <c r="W398" t="s">
        <v>182</v>
      </c>
      <c r="X398">
        <v>2</v>
      </c>
      <c r="Y398">
        <v>-1274.29</v>
      </c>
      <c r="Z398">
        <v>1</v>
      </c>
      <c r="AA398">
        <v>96533</v>
      </c>
      <c r="AB398">
        <v>0</v>
      </c>
      <c r="AC398" t="s">
        <v>189</v>
      </c>
      <c r="AD398">
        <v>0</v>
      </c>
      <c r="AE398">
        <v>1</v>
      </c>
      <c r="AF398">
        <v>1</v>
      </c>
      <c r="AI398">
        <v>1</v>
      </c>
      <c r="AJ398">
        <v>1</v>
      </c>
      <c r="AK398">
        <v>0</v>
      </c>
      <c r="AL398" s="33" t="s">
        <v>604</v>
      </c>
      <c r="AO398" t="s">
        <v>189</v>
      </c>
      <c r="AP398">
        <v>17</v>
      </c>
      <c r="AQ398" t="s">
        <v>202</v>
      </c>
      <c r="AR398" t="s">
        <v>23</v>
      </c>
      <c r="AS398" t="s">
        <v>594</v>
      </c>
      <c r="AT398" t="s">
        <v>918</v>
      </c>
      <c r="AV398">
        <v>0</v>
      </c>
      <c r="AW398">
        <v>1274.29</v>
      </c>
      <c r="AX398" t="s">
        <v>187</v>
      </c>
    </row>
    <row r="399" spans="1:51" hidden="1" x14ac:dyDescent="0.2">
      <c r="A399" s="14" t="s">
        <v>180</v>
      </c>
      <c r="B399">
        <v>1806</v>
      </c>
      <c r="C399">
        <v>0</v>
      </c>
      <c r="D399" s="17" t="s">
        <v>594</v>
      </c>
      <c r="E399" t="s">
        <v>918</v>
      </c>
      <c r="F399">
        <v>100</v>
      </c>
      <c r="G399" t="s">
        <v>181</v>
      </c>
      <c r="H399" s="11">
        <v>1274.29</v>
      </c>
      <c r="I399">
        <v>0</v>
      </c>
      <c r="J399" t="s">
        <v>182</v>
      </c>
      <c r="K399">
        <v>2</v>
      </c>
      <c r="L399" t="s">
        <v>201</v>
      </c>
      <c r="M399" s="11">
        <v>220216748</v>
      </c>
      <c r="N399" t="s">
        <v>180</v>
      </c>
      <c r="O399" s="11" t="s">
        <v>568</v>
      </c>
      <c r="Q399" s="11" t="s">
        <v>23</v>
      </c>
      <c r="R399" t="s">
        <v>263</v>
      </c>
      <c r="S399" t="s">
        <v>264</v>
      </c>
      <c r="T399">
        <v>30026</v>
      </c>
      <c r="U399" t="s">
        <v>200</v>
      </c>
      <c r="V399">
        <v>100</v>
      </c>
      <c r="W399" t="s">
        <v>182</v>
      </c>
      <c r="X399">
        <v>2</v>
      </c>
      <c r="Y399">
        <v>1274.29</v>
      </c>
      <c r="Z399">
        <v>1</v>
      </c>
      <c r="AA399">
        <v>97116</v>
      </c>
      <c r="AB399">
        <v>0</v>
      </c>
      <c r="AC399" t="s">
        <v>186</v>
      </c>
      <c r="AD399">
        <v>0</v>
      </c>
      <c r="AE399">
        <v>12</v>
      </c>
      <c r="AF399">
        <v>1</v>
      </c>
      <c r="AI399">
        <v>1</v>
      </c>
      <c r="AJ399">
        <v>1</v>
      </c>
      <c r="AK399">
        <v>0</v>
      </c>
      <c r="AL399" s="33" t="s">
        <v>594</v>
      </c>
      <c r="AO399" t="s">
        <v>186</v>
      </c>
      <c r="AP399">
        <v>56</v>
      </c>
      <c r="AQ399" t="s">
        <v>202</v>
      </c>
      <c r="AR399" t="s">
        <v>23</v>
      </c>
      <c r="AS399" t="s">
        <v>594</v>
      </c>
      <c r="AT399" t="s">
        <v>918</v>
      </c>
      <c r="AV399">
        <v>1274.29</v>
      </c>
      <c r="AW399">
        <v>0</v>
      </c>
      <c r="AX399" t="s">
        <v>187</v>
      </c>
      <c r="AY399" t="str">
        <f>+MID(D399,4,2)</f>
        <v>11</v>
      </c>
    </row>
    <row r="400" spans="1:51" hidden="1" x14ac:dyDescent="0.2">
      <c r="A400" s="14" t="s">
        <v>180</v>
      </c>
      <c r="B400">
        <v>1806</v>
      </c>
      <c r="C400">
        <v>0</v>
      </c>
      <c r="D400" s="17" t="s">
        <v>782</v>
      </c>
      <c r="E400" t="s">
        <v>919</v>
      </c>
      <c r="F400">
        <v>100</v>
      </c>
      <c r="G400" t="s">
        <v>188</v>
      </c>
      <c r="H400" s="11">
        <v>0</v>
      </c>
      <c r="I400">
        <v>1093.98</v>
      </c>
      <c r="J400" t="s">
        <v>182</v>
      </c>
      <c r="K400">
        <v>2</v>
      </c>
      <c r="L400" t="s">
        <v>201</v>
      </c>
      <c r="M400" s="11">
        <v>220218149</v>
      </c>
      <c r="N400" t="s">
        <v>180</v>
      </c>
      <c r="O400" s="11" t="s">
        <v>594</v>
      </c>
      <c r="Q400" s="11" t="s">
        <v>23</v>
      </c>
      <c r="R400" t="s">
        <v>263</v>
      </c>
      <c r="S400" t="s">
        <v>264</v>
      </c>
      <c r="T400">
        <v>30026</v>
      </c>
      <c r="U400" t="s">
        <v>200</v>
      </c>
      <c r="V400">
        <v>100</v>
      </c>
      <c r="W400" t="s">
        <v>182</v>
      </c>
      <c r="X400">
        <v>2</v>
      </c>
      <c r="Y400">
        <v>-1093.98</v>
      </c>
      <c r="Z400">
        <v>1</v>
      </c>
      <c r="AA400">
        <v>97090</v>
      </c>
      <c r="AB400">
        <v>0</v>
      </c>
      <c r="AC400" t="s">
        <v>189</v>
      </c>
      <c r="AD400">
        <v>0</v>
      </c>
      <c r="AE400">
        <v>1</v>
      </c>
      <c r="AF400">
        <v>1</v>
      </c>
      <c r="AI400">
        <v>1</v>
      </c>
      <c r="AJ400">
        <v>1</v>
      </c>
      <c r="AK400">
        <v>0</v>
      </c>
      <c r="AL400" s="33" t="s">
        <v>597</v>
      </c>
      <c r="AO400" t="s">
        <v>189</v>
      </c>
      <c r="AP400">
        <v>17</v>
      </c>
      <c r="AQ400" t="s">
        <v>202</v>
      </c>
      <c r="AR400" t="s">
        <v>23</v>
      </c>
      <c r="AS400" t="s">
        <v>782</v>
      </c>
      <c r="AT400" t="s">
        <v>919</v>
      </c>
      <c r="AV400">
        <v>0</v>
      </c>
      <c r="AW400">
        <v>1093.98</v>
      </c>
      <c r="AX400" t="s">
        <v>187</v>
      </c>
    </row>
    <row r="401" spans="1:51" hidden="1" x14ac:dyDescent="0.2">
      <c r="A401" s="14" t="s">
        <v>180</v>
      </c>
      <c r="B401">
        <v>1813</v>
      </c>
      <c r="C401">
        <v>0</v>
      </c>
      <c r="D401" s="17" t="s">
        <v>594</v>
      </c>
      <c r="E401" t="s">
        <v>920</v>
      </c>
      <c r="F401">
        <v>100</v>
      </c>
      <c r="G401" t="s">
        <v>188</v>
      </c>
      <c r="H401" s="11">
        <v>0</v>
      </c>
      <c r="I401">
        <v>4029.48</v>
      </c>
      <c r="J401" t="s">
        <v>182</v>
      </c>
      <c r="K401">
        <v>2</v>
      </c>
      <c r="L401" t="s">
        <v>191</v>
      </c>
      <c r="M401" s="11">
        <v>107</v>
      </c>
      <c r="O401" s="11" t="s">
        <v>568</v>
      </c>
      <c r="Q401" s="11" t="s">
        <v>102</v>
      </c>
      <c r="R401" t="s">
        <v>921</v>
      </c>
      <c r="S401" t="s">
        <v>215</v>
      </c>
      <c r="T401">
        <v>33100</v>
      </c>
      <c r="U401" t="s">
        <v>212</v>
      </c>
      <c r="V401">
        <v>100</v>
      </c>
      <c r="W401" t="s">
        <v>182</v>
      </c>
      <c r="X401">
        <v>2</v>
      </c>
      <c r="Y401">
        <v>-4029.48</v>
      </c>
      <c r="Z401">
        <v>1</v>
      </c>
      <c r="AA401">
        <v>96587</v>
      </c>
      <c r="AB401">
        <v>0</v>
      </c>
      <c r="AC401" t="s">
        <v>189</v>
      </c>
      <c r="AD401">
        <v>0</v>
      </c>
      <c r="AE401">
        <v>1</v>
      </c>
      <c r="AF401">
        <v>1</v>
      </c>
      <c r="AG401">
        <v>871512302</v>
      </c>
      <c r="AH401">
        <v>5</v>
      </c>
      <c r="AI401">
        <v>1</v>
      </c>
      <c r="AJ401">
        <v>1</v>
      </c>
      <c r="AK401">
        <v>0</v>
      </c>
      <c r="AL401" s="33" t="s">
        <v>680</v>
      </c>
      <c r="AO401" t="s">
        <v>189</v>
      </c>
      <c r="AP401">
        <v>17</v>
      </c>
      <c r="AQ401" t="s">
        <v>192</v>
      </c>
      <c r="AR401" t="s">
        <v>102</v>
      </c>
      <c r="AS401" t="s">
        <v>594</v>
      </c>
      <c r="AT401" t="s">
        <v>920</v>
      </c>
      <c r="AV401">
        <v>0</v>
      </c>
      <c r="AW401">
        <v>4029.48</v>
      </c>
      <c r="AX401" t="s">
        <v>187</v>
      </c>
    </row>
    <row r="402" spans="1:51" hidden="1" x14ac:dyDescent="0.2">
      <c r="A402" s="14" t="s">
        <v>180</v>
      </c>
      <c r="B402">
        <v>1813</v>
      </c>
      <c r="C402">
        <v>0</v>
      </c>
      <c r="D402" s="17" t="s">
        <v>594</v>
      </c>
      <c r="E402" t="s">
        <v>920</v>
      </c>
      <c r="F402">
        <v>100</v>
      </c>
      <c r="G402" t="s">
        <v>181</v>
      </c>
      <c r="H402" s="11">
        <v>4029.48</v>
      </c>
      <c r="I402">
        <v>0</v>
      </c>
      <c r="J402" t="s">
        <v>182</v>
      </c>
      <c r="K402">
        <v>2</v>
      </c>
      <c r="L402" t="s">
        <v>191</v>
      </c>
      <c r="M402" s="11">
        <v>107</v>
      </c>
      <c r="O402" s="11" t="s">
        <v>568</v>
      </c>
      <c r="Q402" s="11" t="s">
        <v>102</v>
      </c>
      <c r="R402" t="s">
        <v>921</v>
      </c>
      <c r="S402" t="s">
        <v>215</v>
      </c>
      <c r="T402">
        <v>33100</v>
      </c>
      <c r="U402" t="s">
        <v>212</v>
      </c>
      <c r="V402">
        <v>100</v>
      </c>
      <c r="W402" t="s">
        <v>182</v>
      </c>
      <c r="X402">
        <v>2</v>
      </c>
      <c r="Y402">
        <v>4029.48</v>
      </c>
      <c r="Z402">
        <v>1</v>
      </c>
      <c r="AA402">
        <v>97085</v>
      </c>
      <c r="AB402">
        <v>0</v>
      </c>
      <c r="AC402" t="s">
        <v>186</v>
      </c>
      <c r="AD402">
        <v>0</v>
      </c>
      <c r="AE402">
        <v>16</v>
      </c>
      <c r="AF402">
        <v>1</v>
      </c>
      <c r="AG402">
        <v>871512302</v>
      </c>
      <c r="AH402">
        <v>5</v>
      </c>
      <c r="AI402">
        <v>1</v>
      </c>
      <c r="AJ402">
        <v>1</v>
      </c>
      <c r="AK402">
        <v>0</v>
      </c>
      <c r="AL402" s="33" t="s">
        <v>597</v>
      </c>
      <c r="AO402" t="s">
        <v>186</v>
      </c>
      <c r="AP402">
        <v>53</v>
      </c>
      <c r="AQ402" t="s">
        <v>192</v>
      </c>
      <c r="AR402" t="s">
        <v>102</v>
      </c>
      <c r="AS402" t="s">
        <v>594</v>
      </c>
      <c r="AT402" t="s">
        <v>920</v>
      </c>
      <c r="AV402">
        <v>4029.48</v>
      </c>
      <c r="AW402">
        <v>0</v>
      </c>
      <c r="AX402" t="s">
        <v>187</v>
      </c>
      <c r="AY402" t="str">
        <f>+MID(D402,4,2)</f>
        <v>11</v>
      </c>
    </row>
    <row r="403" spans="1:51" hidden="1" x14ac:dyDescent="0.2">
      <c r="A403" s="14" t="s">
        <v>180</v>
      </c>
      <c r="B403">
        <v>1813</v>
      </c>
      <c r="C403">
        <v>0</v>
      </c>
      <c r="D403" s="17" t="s">
        <v>598</v>
      </c>
      <c r="E403" t="s">
        <v>778</v>
      </c>
      <c r="F403">
        <v>100</v>
      </c>
      <c r="G403" t="s">
        <v>188</v>
      </c>
      <c r="H403" s="11">
        <v>0</v>
      </c>
      <c r="I403">
        <v>445.66</v>
      </c>
      <c r="J403" t="s">
        <v>182</v>
      </c>
      <c r="K403">
        <v>2</v>
      </c>
      <c r="L403" t="s">
        <v>191</v>
      </c>
      <c r="M403" s="11">
        <v>119</v>
      </c>
      <c r="O403" s="11" t="s">
        <v>594</v>
      </c>
      <c r="Q403" s="11" t="s">
        <v>102</v>
      </c>
      <c r="R403" t="s">
        <v>921</v>
      </c>
      <c r="S403" t="s">
        <v>215</v>
      </c>
      <c r="T403">
        <v>33100</v>
      </c>
      <c r="U403" t="s">
        <v>212</v>
      </c>
      <c r="V403">
        <v>100</v>
      </c>
      <c r="W403" t="s">
        <v>182</v>
      </c>
      <c r="X403">
        <v>2</v>
      </c>
      <c r="Y403">
        <v>-445.66</v>
      </c>
      <c r="Z403">
        <v>1</v>
      </c>
      <c r="AA403">
        <v>97187</v>
      </c>
      <c r="AB403">
        <v>0</v>
      </c>
      <c r="AC403" t="s">
        <v>189</v>
      </c>
      <c r="AD403">
        <v>0</v>
      </c>
      <c r="AE403">
        <v>1</v>
      </c>
      <c r="AF403">
        <v>1</v>
      </c>
      <c r="AG403">
        <v>871512302</v>
      </c>
      <c r="AH403">
        <v>5</v>
      </c>
      <c r="AI403">
        <v>1</v>
      </c>
      <c r="AJ403">
        <v>1</v>
      </c>
      <c r="AK403">
        <v>0</v>
      </c>
      <c r="AL403" s="33" t="s">
        <v>698</v>
      </c>
      <c r="AO403" t="s">
        <v>189</v>
      </c>
      <c r="AP403">
        <v>17</v>
      </c>
      <c r="AQ403" t="s">
        <v>192</v>
      </c>
      <c r="AR403" t="s">
        <v>102</v>
      </c>
      <c r="AS403" t="s">
        <v>598</v>
      </c>
      <c r="AT403" t="s">
        <v>778</v>
      </c>
      <c r="AV403">
        <v>0</v>
      </c>
      <c r="AW403">
        <v>445.66</v>
      </c>
      <c r="AX403" t="s">
        <v>187</v>
      </c>
    </row>
    <row r="404" spans="1:51" x14ac:dyDescent="0.2">
      <c r="A404" s="14" t="s">
        <v>180</v>
      </c>
      <c r="B404">
        <v>1813</v>
      </c>
      <c r="C404">
        <v>0</v>
      </c>
      <c r="D404" s="17" t="s">
        <v>598</v>
      </c>
      <c r="E404" t="s">
        <v>778</v>
      </c>
      <c r="F404">
        <v>100</v>
      </c>
      <c r="G404" t="s">
        <v>181</v>
      </c>
      <c r="H404" s="11">
        <v>445.66</v>
      </c>
      <c r="I404">
        <v>0</v>
      </c>
      <c r="J404" t="s">
        <v>182</v>
      </c>
      <c r="K404">
        <v>2</v>
      </c>
      <c r="L404" t="s">
        <v>191</v>
      </c>
      <c r="M404" s="11">
        <v>119</v>
      </c>
      <c r="O404" s="11" t="s">
        <v>594</v>
      </c>
      <c r="Q404" s="11" t="s">
        <v>102</v>
      </c>
      <c r="R404" t="s">
        <v>921</v>
      </c>
      <c r="S404" t="s">
        <v>215</v>
      </c>
      <c r="T404">
        <v>33100</v>
      </c>
      <c r="U404" t="s">
        <v>212</v>
      </c>
      <c r="V404">
        <v>100</v>
      </c>
      <c r="W404" t="s">
        <v>182</v>
      </c>
      <c r="X404">
        <v>2</v>
      </c>
      <c r="Y404">
        <v>445.66</v>
      </c>
      <c r="Z404">
        <v>1</v>
      </c>
      <c r="AA404">
        <v>97537</v>
      </c>
      <c r="AB404">
        <v>0</v>
      </c>
      <c r="AC404" t="s">
        <v>186</v>
      </c>
      <c r="AD404">
        <v>0</v>
      </c>
      <c r="AE404">
        <v>17</v>
      </c>
      <c r="AF404">
        <v>1</v>
      </c>
      <c r="AG404">
        <v>871512302</v>
      </c>
      <c r="AH404">
        <v>5</v>
      </c>
      <c r="AI404">
        <v>1</v>
      </c>
      <c r="AJ404">
        <v>1</v>
      </c>
      <c r="AK404">
        <v>0</v>
      </c>
      <c r="AL404" s="33" t="s">
        <v>602</v>
      </c>
      <c r="AO404" t="s">
        <v>186</v>
      </c>
      <c r="AP404">
        <v>53</v>
      </c>
      <c r="AQ404" t="s">
        <v>192</v>
      </c>
      <c r="AR404" t="s">
        <v>102</v>
      </c>
      <c r="AS404" t="s">
        <v>598</v>
      </c>
      <c r="AT404" t="s">
        <v>778</v>
      </c>
      <c r="AV404">
        <v>445.66</v>
      </c>
      <c r="AW404">
        <v>0</v>
      </c>
      <c r="AX404" t="s">
        <v>187</v>
      </c>
      <c r="AY404" t="str">
        <f t="shared" ref="AY404:AY405" si="10">+MID(D404,4,2)</f>
        <v>12</v>
      </c>
    </row>
    <row r="405" spans="1:51" x14ac:dyDescent="0.2">
      <c r="A405" s="14" t="s">
        <v>180</v>
      </c>
      <c r="B405">
        <v>1833</v>
      </c>
      <c r="C405">
        <v>0</v>
      </c>
      <c r="D405" s="17" t="s">
        <v>598</v>
      </c>
      <c r="E405" t="s">
        <v>922</v>
      </c>
      <c r="F405">
        <v>100</v>
      </c>
      <c r="G405" t="s">
        <v>181</v>
      </c>
      <c r="H405" s="11">
        <v>4200</v>
      </c>
      <c r="I405">
        <v>0</v>
      </c>
      <c r="J405" t="s">
        <v>182</v>
      </c>
      <c r="K405">
        <v>2</v>
      </c>
      <c r="L405" t="s">
        <v>183</v>
      </c>
      <c r="M405" s="11">
        <v>332</v>
      </c>
      <c r="O405" s="11" t="s">
        <v>635</v>
      </c>
      <c r="Q405" s="11" t="s">
        <v>97</v>
      </c>
      <c r="R405" t="s">
        <v>923</v>
      </c>
      <c r="S405" t="s">
        <v>205</v>
      </c>
      <c r="T405">
        <v>34100</v>
      </c>
      <c r="U405" t="s">
        <v>206</v>
      </c>
      <c r="V405">
        <v>100</v>
      </c>
      <c r="W405" t="s">
        <v>182</v>
      </c>
      <c r="X405">
        <v>2</v>
      </c>
      <c r="Y405">
        <v>4200</v>
      </c>
      <c r="Z405">
        <v>1</v>
      </c>
      <c r="AA405">
        <v>96974</v>
      </c>
      <c r="AB405">
        <v>0</v>
      </c>
      <c r="AC405" t="s">
        <v>186</v>
      </c>
      <c r="AD405">
        <v>0</v>
      </c>
      <c r="AE405">
        <v>8</v>
      </c>
      <c r="AF405">
        <v>1</v>
      </c>
      <c r="AG405">
        <v>533602207</v>
      </c>
      <c r="AI405">
        <v>1</v>
      </c>
      <c r="AJ405">
        <v>1</v>
      </c>
      <c r="AK405">
        <v>0</v>
      </c>
      <c r="AL405" s="33" t="s">
        <v>771</v>
      </c>
      <c r="AO405" t="s">
        <v>186</v>
      </c>
      <c r="AP405">
        <v>50</v>
      </c>
      <c r="AQ405" t="s">
        <v>183</v>
      </c>
      <c r="AR405" t="s">
        <v>97</v>
      </c>
      <c r="AS405" t="s">
        <v>598</v>
      </c>
      <c r="AT405" t="s">
        <v>922</v>
      </c>
      <c r="AV405">
        <v>4200</v>
      </c>
      <c r="AW405">
        <v>0</v>
      </c>
      <c r="AX405" t="s">
        <v>187</v>
      </c>
      <c r="AY405" t="str">
        <f t="shared" si="10"/>
        <v>12</v>
      </c>
    </row>
    <row r="406" spans="1:51" hidden="1" x14ac:dyDescent="0.2">
      <c r="A406" s="14" t="s">
        <v>180</v>
      </c>
      <c r="B406">
        <v>1833</v>
      </c>
      <c r="C406">
        <v>0</v>
      </c>
      <c r="D406" s="17" t="s">
        <v>598</v>
      </c>
      <c r="E406" t="s">
        <v>922</v>
      </c>
      <c r="F406">
        <v>100</v>
      </c>
      <c r="G406" t="s">
        <v>188</v>
      </c>
      <c r="H406" s="11">
        <v>0</v>
      </c>
      <c r="I406">
        <v>4200</v>
      </c>
      <c r="J406" t="s">
        <v>182</v>
      </c>
      <c r="K406">
        <v>2</v>
      </c>
      <c r="L406" t="s">
        <v>183</v>
      </c>
      <c r="M406" s="11">
        <v>332</v>
      </c>
      <c r="O406" s="11" t="s">
        <v>635</v>
      </c>
      <c r="Q406" s="11" t="s">
        <v>97</v>
      </c>
      <c r="R406" t="s">
        <v>923</v>
      </c>
      <c r="S406" t="s">
        <v>205</v>
      </c>
      <c r="T406">
        <v>34100</v>
      </c>
      <c r="U406" t="s">
        <v>206</v>
      </c>
      <c r="V406">
        <v>100</v>
      </c>
      <c r="W406" t="s">
        <v>182</v>
      </c>
      <c r="X406">
        <v>2</v>
      </c>
      <c r="Y406">
        <v>-4200</v>
      </c>
      <c r="Z406">
        <v>1</v>
      </c>
      <c r="AA406">
        <v>96953</v>
      </c>
      <c r="AB406">
        <v>0</v>
      </c>
      <c r="AC406" t="s">
        <v>189</v>
      </c>
      <c r="AD406">
        <v>0</v>
      </c>
      <c r="AE406">
        <v>1</v>
      </c>
      <c r="AF406">
        <v>1</v>
      </c>
      <c r="AG406">
        <v>533602207</v>
      </c>
      <c r="AI406">
        <v>1</v>
      </c>
      <c r="AJ406">
        <v>1</v>
      </c>
      <c r="AK406">
        <v>0</v>
      </c>
      <c r="AL406" s="33" t="s">
        <v>635</v>
      </c>
      <c r="AO406" t="s">
        <v>189</v>
      </c>
      <c r="AP406">
        <v>17</v>
      </c>
      <c r="AQ406" t="s">
        <v>183</v>
      </c>
      <c r="AR406" t="s">
        <v>97</v>
      </c>
      <c r="AS406" t="s">
        <v>598</v>
      </c>
      <c r="AT406" t="s">
        <v>922</v>
      </c>
      <c r="AV406">
        <v>0</v>
      </c>
      <c r="AW406">
        <v>4200</v>
      </c>
      <c r="AX406" t="s">
        <v>187</v>
      </c>
    </row>
    <row r="407" spans="1:51" hidden="1" x14ac:dyDescent="0.2">
      <c r="A407" s="14" t="s">
        <v>180</v>
      </c>
      <c r="B407">
        <v>1837</v>
      </c>
      <c r="C407">
        <v>0</v>
      </c>
      <c r="D407" s="17" t="s">
        <v>568</v>
      </c>
      <c r="E407" t="s">
        <v>924</v>
      </c>
      <c r="F407">
        <v>100</v>
      </c>
      <c r="G407" t="s">
        <v>188</v>
      </c>
      <c r="H407" s="11">
        <v>0</v>
      </c>
      <c r="I407">
        <v>828.64</v>
      </c>
      <c r="J407" t="s">
        <v>182</v>
      </c>
      <c r="K407">
        <v>2</v>
      </c>
      <c r="L407" t="s">
        <v>191</v>
      </c>
      <c r="M407" s="11">
        <v>114312023</v>
      </c>
      <c r="O407" s="11" t="s">
        <v>563</v>
      </c>
      <c r="Q407" s="11" t="s">
        <v>35</v>
      </c>
      <c r="R407" t="s">
        <v>266</v>
      </c>
      <c r="S407" t="s">
        <v>205</v>
      </c>
      <c r="T407">
        <v>34125</v>
      </c>
      <c r="U407" t="s">
        <v>206</v>
      </c>
      <c r="V407">
        <v>100</v>
      </c>
      <c r="W407" t="s">
        <v>182</v>
      </c>
      <c r="X407">
        <v>2</v>
      </c>
      <c r="Y407">
        <v>-828.64</v>
      </c>
      <c r="Z407">
        <v>1</v>
      </c>
      <c r="AA407">
        <v>95574</v>
      </c>
      <c r="AB407">
        <v>0</v>
      </c>
      <c r="AC407" t="s">
        <v>189</v>
      </c>
      <c r="AD407">
        <v>0</v>
      </c>
      <c r="AE407">
        <v>2</v>
      </c>
      <c r="AF407">
        <v>1</v>
      </c>
      <c r="AG407">
        <v>503402200</v>
      </c>
      <c r="AI407">
        <v>1</v>
      </c>
      <c r="AJ407">
        <v>1</v>
      </c>
      <c r="AK407">
        <v>0</v>
      </c>
      <c r="AL407" s="33" t="s">
        <v>494</v>
      </c>
      <c r="AO407" t="s">
        <v>189</v>
      </c>
      <c r="AP407">
        <v>17</v>
      </c>
      <c r="AQ407" t="s">
        <v>192</v>
      </c>
      <c r="AR407" t="s">
        <v>35</v>
      </c>
      <c r="AS407" t="s">
        <v>568</v>
      </c>
      <c r="AT407" t="s">
        <v>924</v>
      </c>
      <c r="AV407">
        <v>0</v>
      </c>
      <c r="AW407">
        <v>828.64</v>
      </c>
      <c r="AX407" t="s">
        <v>187</v>
      </c>
    </row>
    <row r="408" spans="1:51" hidden="1" x14ac:dyDescent="0.2">
      <c r="A408" s="14" t="s">
        <v>180</v>
      </c>
      <c r="B408">
        <v>1837</v>
      </c>
      <c r="C408">
        <v>0</v>
      </c>
      <c r="D408" s="17" t="s">
        <v>568</v>
      </c>
      <c r="E408" t="s">
        <v>924</v>
      </c>
      <c r="F408">
        <v>100</v>
      </c>
      <c r="G408" t="s">
        <v>181</v>
      </c>
      <c r="H408" s="11">
        <v>828.64</v>
      </c>
      <c r="I408">
        <v>0</v>
      </c>
      <c r="J408" t="s">
        <v>182</v>
      </c>
      <c r="K408">
        <v>2</v>
      </c>
      <c r="L408" t="s">
        <v>191</v>
      </c>
      <c r="M408" s="11">
        <v>114312023</v>
      </c>
      <c r="O408" s="11" t="s">
        <v>563</v>
      </c>
      <c r="Q408" s="11" t="s">
        <v>35</v>
      </c>
      <c r="R408" t="s">
        <v>266</v>
      </c>
      <c r="S408" t="s">
        <v>205</v>
      </c>
      <c r="T408">
        <v>34125</v>
      </c>
      <c r="U408" t="s">
        <v>206</v>
      </c>
      <c r="V408">
        <v>100</v>
      </c>
      <c r="W408" t="s">
        <v>182</v>
      </c>
      <c r="X408">
        <v>2</v>
      </c>
      <c r="Y408">
        <v>828.64</v>
      </c>
      <c r="Z408">
        <v>1</v>
      </c>
      <c r="AA408">
        <v>96526</v>
      </c>
      <c r="AB408">
        <v>0</v>
      </c>
      <c r="AC408" t="s">
        <v>186</v>
      </c>
      <c r="AD408">
        <v>0</v>
      </c>
      <c r="AE408">
        <v>17</v>
      </c>
      <c r="AF408">
        <v>1</v>
      </c>
      <c r="AG408">
        <v>503402200</v>
      </c>
      <c r="AI408">
        <v>1</v>
      </c>
      <c r="AJ408">
        <v>1</v>
      </c>
      <c r="AK408">
        <v>0</v>
      </c>
      <c r="AL408" s="33" t="s">
        <v>604</v>
      </c>
      <c r="AO408" t="s">
        <v>186</v>
      </c>
      <c r="AP408">
        <v>53</v>
      </c>
      <c r="AQ408" t="s">
        <v>192</v>
      </c>
      <c r="AR408" t="s">
        <v>35</v>
      </c>
      <c r="AS408" t="s">
        <v>568</v>
      </c>
      <c r="AT408" t="s">
        <v>924</v>
      </c>
      <c r="AV408">
        <v>828.64</v>
      </c>
      <c r="AW408">
        <v>0</v>
      </c>
      <c r="AX408" t="s">
        <v>187</v>
      </c>
      <c r="AY408" t="str">
        <f>+MID(D408,4,2)</f>
        <v>10</v>
      </c>
    </row>
    <row r="409" spans="1:51" hidden="1" x14ac:dyDescent="0.2">
      <c r="A409" s="14" t="s">
        <v>180</v>
      </c>
      <c r="B409">
        <v>1837</v>
      </c>
      <c r="C409">
        <v>0</v>
      </c>
      <c r="D409" s="17" t="s">
        <v>594</v>
      </c>
      <c r="E409" t="s">
        <v>925</v>
      </c>
      <c r="F409">
        <v>100</v>
      </c>
      <c r="G409" t="s">
        <v>188</v>
      </c>
      <c r="H409" s="11">
        <v>0</v>
      </c>
      <c r="I409">
        <v>834.15</v>
      </c>
      <c r="J409" t="s">
        <v>182</v>
      </c>
      <c r="K409">
        <v>2</v>
      </c>
      <c r="L409" t="s">
        <v>191</v>
      </c>
      <c r="M409" s="11">
        <v>130912023</v>
      </c>
      <c r="O409" s="11" t="s">
        <v>572</v>
      </c>
      <c r="Q409" s="11" t="s">
        <v>35</v>
      </c>
      <c r="R409" t="s">
        <v>266</v>
      </c>
      <c r="S409" t="s">
        <v>205</v>
      </c>
      <c r="T409">
        <v>34125</v>
      </c>
      <c r="U409" t="s">
        <v>206</v>
      </c>
      <c r="V409">
        <v>100</v>
      </c>
      <c r="W409" t="s">
        <v>182</v>
      </c>
      <c r="X409">
        <v>2</v>
      </c>
      <c r="Y409">
        <v>-834.15</v>
      </c>
      <c r="Z409">
        <v>1</v>
      </c>
      <c r="AA409">
        <v>96308</v>
      </c>
      <c r="AB409">
        <v>0</v>
      </c>
      <c r="AC409" t="s">
        <v>189</v>
      </c>
      <c r="AD409">
        <v>0</v>
      </c>
      <c r="AE409">
        <v>2</v>
      </c>
      <c r="AF409">
        <v>1</v>
      </c>
      <c r="AG409">
        <v>503402200</v>
      </c>
      <c r="AI409">
        <v>1</v>
      </c>
      <c r="AJ409">
        <v>1</v>
      </c>
      <c r="AK409">
        <v>0</v>
      </c>
      <c r="AL409" s="33" t="s">
        <v>601</v>
      </c>
      <c r="AO409" t="s">
        <v>189</v>
      </c>
      <c r="AP409">
        <v>17</v>
      </c>
      <c r="AQ409" t="s">
        <v>192</v>
      </c>
      <c r="AR409" t="s">
        <v>35</v>
      </c>
      <c r="AS409" t="s">
        <v>594</v>
      </c>
      <c r="AT409" t="s">
        <v>925</v>
      </c>
      <c r="AV409">
        <v>0</v>
      </c>
      <c r="AW409">
        <v>834.15</v>
      </c>
      <c r="AX409" t="s">
        <v>187</v>
      </c>
    </row>
    <row r="410" spans="1:51" hidden="1" x14ac:dyDescent="0.2">
      <c r="A410" s="14" t="s">
        <v>180</v>
      </c>
      <c r="B410">
        <v>1837</v>
      </c>
      <c r="C410">
        <v>0</v>
      </c>
      <c r="D410" s="17" t="s">
        <v>594</v>
      </c>
      <c r="E410" t="s">
        <v>925</v>
      </c>
      <c r="F410">
        <v>100</v>
      </c>
      <c r="G410" t="s">
        <v>181</v>
      </c>
      <c r="H410" s="11">
        <v>834.15</v>
      </c>
      <c r="I410">
        <v>0</v>
      </c>
      <c r="J410" t="s">
        <v>182</v>
      </c>
      <c r="K410">
        <v>2</v>
      </c>
      <c r="L410" t="s">
        <v>191</v>
      </c>
      <c r="M410" s="11">
        <v>130912023</v>
      </c>
      <c r="O410" s="11" t="s">
        <v>572</v>
      </c>
      <c r="Q410" s="11" t="s">
        <v>35</v>
      </c>
      <c r="R410" t="s">
        <v>266</v>
      </c>
      <c r="S410" t="s">
        <v>205</v>
      </c>
      <c r="T410">
        <v>34125</v>
      </c>
      <c r="U410" t="s">
        <v>206</v>
      </c>
      <c r="V410">
        <v>100</v>
      </c>
      <c r="W410" t="s">
        <v>182</v>
      </c>
      <c r="X410">
        <v>2</v>
      </c>
      <c r="Y410">
        <v>834.15</v>
      </c>
      <c r="Z410">
        <v>1</v>
      </c>
      <c r="AA410">
        <v>97085</v>
      </c>
      <c r="AB410">
        <v>0</v>
      </c>
      <c r="AC410" t="s">
        <v>186</v>
      </c>
      <c r="AD410">
        <v>0</v>
      </c>
      <c r="AE410">
        <v>17</v>
      </c>
      <c r="AF410">
        <v>1</v>
      </c>
      <c r="AG410">
        <v>503402200</v>
      </c>
      <c r="AI410">
        <v>1</v>
      </c>
      <c r="AJ410">
        <v>1</v>
      </c>
      <c r="AK410">
        <v>0</v>
      </c>
      <c r="AL410" s="33" t="s">
        <v>597</v>
      </c>
      <c r="AO410" t="s">
        <v>186</v>
      </c>
      <c r="AP410">
        <v>53</v>
      </c>
      <c r="AQ410" t="s">
        <v>192</v>
      </c>
      <c r="AR410" t="s">
        <v>35</v>
      </c>
      <c r="AS410" t="s">
        <v>594</v>
      </c>
      <c r="AT410" t="s">
        <v>925</v>
      </c>
      <c r="AV410">
        <v>834.15</v>
      </c>
      <c r="AW410">
        <v>0</v>
      </c>
      <c r="AX410" t="s">
        <v>187</v>
      </c>
      <c r="AY410" t="str">
        <f>+MID(D410,4,2)</f>
        <v>11</v>
      </c>
    </row>
    <row r="411" spans="1:51" hidden="1" x14ac:dyDescent="0.2">
      <c r="A411" s="14" t="s">
        <v>180</v>
      </c>
      <c r="B411">
        <v>1837</v>
      </c>
      <c r="C411">
        <v>0</v>
      </c>
      <c r="D411" s="17" t="s">
        <v>598</v>
      </c>
      <c r="E411" t="s">
        <v>926</v>
      </c>
      <c r="F411">
        <v>100</v>
      </c>
      <c r="G411" t="s">
        <v>188</v>
      </c>
      <c r="H411" s="11">
        <v>0</v>
      </c>
      <c r="I411">
        <v>839.66</v>
      </c>
      <c r="J411" t="s">
        <v>182</v>
      </c>
      <c r="K411">
        <v>2</v>
      </c>
      <c r="L411" t="s">
        <v>191</v>
      </c>
      <c r="M411" s="11">
        <v>149912023</v>
      </c>
      <c r="O411" s="11" t="s">
        <v>883</v>
      </c>
      <c r="Q411" s="11" t="s">
        <v>35</v>
      </c>
      <c r="R411" t="s">
        <v>266</v>
      </c>
      <c r="S411" t="s">
        <v>205</v>
      </c>
      <c r="T411">
        <v>34125</v>
      </c>
      <c r="U411" t="s">
        <v>206</v>
      </c>
      <c r="V411">
        <v>100</v>
      </c>
      <c r="W411" t="s">
        <v>182</v>
      </c>
      <c r="X411">
        <v>2</v>
      </c>
      <c r="Y411">
        <v>-839.66</v>
      </c>
      <c r="Z411">
        <v>1</v>
      </c>
      <c r="AA411">
        <v>96929</v>
      </c>
      <c r="AB411">
        <v>0</v>
      </c>
      <c r="AC411" t="s">
        <v>189</v>
      </c>
      <c r="AD411">
        <v>0</v>
      </c>
      <c r="AE411">
        <v>2</v>
      </c>
      <c r="AF411">
        <v>1</v>
      </c>
      <c r="AG411">
        <v>503402200</v>
      </c>
      <c r="AI411">
        <v>1</v>
      </c>
      <c r="AJ411">
        <v>1</v>
      </c>
      <c r="AK411">
        <v>0</v>
      </c>
      <c r="AL411" s="33" t="s">
        <v>771</v>
      </c>
      <c r="AO411" t="s">
        <v>189</v>
      </c>
      <c r="AP411">
        <v>17</v>
      </c>
      <c r="AQ411" t="s">
        <v>192</v>
      </c>
      <c r="AR411" t="s">
        <v>35</v>
      </c>
      <c r="AS411" t="s">
        <v>598</v>
      </c>
      <c r="AT411" t="s">
        <v>926</v>
      </c>
      <c r="AV411">
        <v>0</v>
      </c>
      <c r="AW411">
        <v>839.66</v>
      </c>
      <c r="AX411" t="s">
        <v>187</v>
      </c>
    </row>
    <row r="412" spans="1:51" x14ac:dyDescent="0.2">
      <c r="A412" s="14" t="s">
        <v>180</v>
      </c>
      <c r="B412">
        <v>1837</v>
      </c>
      <c r="C412">
        <v>0</v>
      </c>
      <c r="D412" s="17" t="s">
        <v>598</v>
      </c>
      <c r="E412" t="s">
        <v>926</v>
      </c>
      <c r="F412">
        <v>100</v>
      </c>
      <c r="G412" t="s">
        <v>181</v>
      </c>
      <c r="H412" s="11">
        <v>839.66</v>
      </c>
      <c r="I412">
        <v>0</v>
      </c>
      <c r="J412" t="s">
        <v>182</v>
      </c>
      <c r="K412">
        <v>2</v>
      </c>
      <c r="L412" t="s">
        <v>191</v>
      </c>
      <c r="M412" s="11">
        <v>149912023</v>
      </c>
      <c r="O412" s="11" t="s">
        <v>883</v>
      </c>
      <c r="Q412" s="11" t="s">
        <v>35</v>
      </c>
      <c r="R412" t="s">
        <v>266</v>
      </c>
      <c r="S412" t="s">
        <v>205</v>
      </c>
      <c r="T412">
        <v>34125</v>
      </c>
      <c r="U412" t="s">
        <v>206</v>
      </c>
      <c r="V412">
        <v>100</v>
      </c>
      <c r="W412" t="s">
        <v>182</v>
      </c>
      <c r="X412">
        <v>2</v>
      </c>
      <c r="Y412">
        <v>839.66</v>
      </c>
      <c r="Z412">
        <v>1</v>
      </c>
      <c r="AA412">
        <v>97537</v>
      </c>
      <c r="AB412">
        <v>0</v>
      </c>
      <c r="AC412" t="s">
        <v>186</v>
      </c>
      <c r="AD412">
        <v>0</v>
      </c>
      <c r="AE412">
        <v>18</v>
      </c>
      <c r="AF412">
        <v>1</v>
      </c>
      <c r="AG412">
        <v>503402200</v>
      </c>
      <c r="AI412">
        <v>1</v>
      </c>
      <c r="AJ412">
        <v>1</v>
      </c>
      <c r="AK412">
        <v>0</v>
      </c>
      <c r="AL412" s="33" t="s">
        <v>602</v>
      </c>
      <c r="AO412" t="s">
        <v>186</v>
      </c>
      <c r="AP412">
        <v>53</v>
      </c>
      <c r="AQ412" t="s">
        <v>192</v>
      </c>
      <c r="AR412" t="s">
        <v>35</v>
      </c>
      <c r="AS412" t="s">
        <v>598</v>
      </c>
      <c r="AT412" t="s">
        <v>926</v>
      </c>
      <c r="AV412">
        <v>839.66</v>
      </c>
      <c r="AW412">
        <v>0</v>
      </c>
      <c r="AX412" t="s">
        <v>187</v>
      </c>
      <c r="AY412" t="str">
        <f>+MID(D412,4,2)</f>
        <v>12</v>
      </c>
    </row>
    <row r="413" spans="1:51" hidden="1" x14ac:dyDescent="0.2">
      <c r="A413" s="14" t="s">
        <v>180</v>
      </c>
      <c r="B413">
        <v>1848</v>
      </c>
      <c r="C413">
        <v>0</v>
      </c>
      <c r="D413" s="17" t="s">
        <v>561</v>
      </c>
      <c r="E413" t="s">
        <v>927</v>
      </c>
      <c r="F413">
        <v>100</v>
      </c>
      <c r="G413" t="s">
        <v>188</v>
      </c>
      <c r="H413" s="11">
        <v>0</v>
      </c>
      <c r="I413">
        <v>73.77</v>
      </c>
      <c r="J413" t="s">
        <v>182</v>
      </c>
      <c r="K413">
        <v>2</v>
      </c>
      <c r="L413" t="s">
        <v>183</v>
      </c>
      <c r="M413" s="11">
        <v>618</v>
      </c>
      <c r="O413" s="11" t="s">
        <v>561</v>
      </c>
      <c r="Q413" s="11" t="s">
        <v>928</v>
      </c>
      <c r="R413" t="s">
        <v>929</v>
      </c>
      <c r="S413" t="s">
        <v>184</v>
      </c>
      <c r="T413">
        <v>34170</v>
      </c>
      <c r="U413" t="s">
        <v>185</v>
      </c>
      <c r="V413">
        <v>100</v>
      </c>
      <c r="W413" t="s">
        <v>182</v>
      </c>
      <c r="X413">
        <v>2</v>
      </c>
      <c r="Y413">
        <v>-73.77</v>
      </c>
      <c r="Z413">
        <v>1</v>
      </c>
      <c r="AA413">
        <v>97014</v>
      </c>
      <c r="AB413">
        <v>0</v>
      </c>
      <c r="AC413" t="s">
        <v>189</v>
      </c>
      <c r="AD413">
        <v>0</v>
      </c>
      <c r="AE413">
        <v>1</v>
      </c>
      <c r="AF413">
        <v>1</v>
      </c>
      <c r="AG413">
        <v>306912404</v>
      </c>
      <c r="AI413">
        <v>1</v>
      </c>
      <c r="AJ413">
        <v>1</v>
      </c>
      <c r="AK413">
        <v>0</v>
      </c>
      <c r="AL413" s="33" t="s">
        <v>594</v>
      </c>
      <c r="AO413" t="s">
        <v>189</v>
      </c>
      <c r="AP413">
        <v>17</v>
      </c>
      <c r="AQ413" t="s">
        <v>183</v>
      </c>
      <c r="AR413" t="s">
        <v>928</v>
      </c>
      <c r="AS413" t="s">
        <v>561</v>
      </c>
      <c r="AT413" t="s">
        <v>927</v>
      </c>
      <c r="AV413">
        <v>0</v>
      </c>
      <c r="AW413">
        <v>73.77</v>
      </c>
      <c r="AX413" t="s">
        <v>187</v>
      </c>
    </row>
    <row r="414" spans="1:51" hidden="1" x14ac:dyDescent="0.2">
      <c r="A414" s="14" t="s">
        <v>180</v>
      </c>
      <c r="B414">
        <v>1853</v>
      </c>
      <c r="C414">
        <v>0</v>
      </c>
      <c r="D414" s="17" t="s">
        <v>568</v>
      </c>
      <c r="E414" t="s">
        <v>930</v>
      </c>
      <c r="F414">
        <v>100</v>
      </c>
      <c r="G414" t="s">
        <v>188</v>
      </c>
      <c r="H414" s="11">
        <v>0</v>
      </c>
      <c r="I414">
        <v>850</v>
      </c>
      <c r="J414" t="s">
        <v>182</v>
      </c>
      <c r="K414">
        <v>2</v>
      </c>
      <c r="L414" t="s">
        <v>191</v>
      </c>
      <c r="M414" s="11">
        <v>50</v>
      </c>
      <c r="O414" s="11" t="s">
        <v>491</v>
      </c>
      <c r="Q414" s="11" t="s">
        <v>96</v>
      </c>
      <c r="R414" t="s">
        <v>931</v>
      </c>
      <c r="S414" t="s">
        <v>184</v>
      </c>
      <c r="T414">
        <v>34170</v>
      </c>
      <c r="U414" t="s">
        <v>185</v>
      </c>
      <c r="V414">
        <v>100</v>
      </c>
      <c r="W414" t="s">
        <v>182</v>
      </c>
      <c r="X414">
        <v>2</v>
      </c>
      <c r="Y414">
        <v>-850</v>
      </c>
      <c r="Z414">
        <v>1</v>
      </c>
      <c r="AA414">
        <v>95249</v>
      </c>
      <c r="AB414">
        <v>0</v>
      </c>
      <c r="AC414" t="s">
        <v>189</v>
      </c>
      <c r="AD414">
        <v>0</v>
      </c>
      <c r="AE414">
        <v>1</v>
      </c>
      <c r="AF414">
        <v>1</v>
      </c>
      <c r="AG414">
        <v>862212400</v>
      </c>
      <c r="AH414">
        <v>5</v>
      </c>
      <c r="AI414">
        <v>1</v>
      </c>
      <c r="AJ414">
        <v>1</v>
      </c>
      <c r="AK414">
        <v>0</v>
      </c>
      <c r="AL414" s="33" t="s">
        <v>494</v>
      </c>
      <c r="AO414" t="s">
        <v>189</v>
      </c>
      <c r="AP414">
        <v>17</v>
      </c>
      <c r="AQ414" t="s">
        <v>192</v>
      </c>
      <c r="AR414" t="s">
        <v>96</v>
      </c>
      <c r="AS414" t="s">
        <v>568</v>
      </c>
      <c r="AT414" t="s">
        <v>930</v>
      </c>
      <c r="AV414">
        <v>0</v>
      </c>
      <c r="AW414">
        <v>850</v>
      </c>
      <c r="AX414" t="s">
        <v>187</v>
      </c>
    </row>
    <row r="415" spans="1:51" hidden="1" x14ac:dyDescent="0.2">
      <c r="A415" s="14" t="s">
        <v>180</v>
      </c>
      <c r="B415">
        <v>1853</v>
      </c>
      <c r="C415">
        <v>0</v>
      </c>
      <c r="D415" s="17" t="s">
        <v>568</v>
      </c>
      <c r="E415" t="s">
        <v>930</v>
      </c>
      <c r="F415">
        <v>100</v>
      </c>
      <c r="G415" t="s">
        <v>181</v>
      </c>
      <c r="H415" s="11">
        <v>850</v>
      </c>
      <c r="I415">
        <v>0</v>
      </c>
      <c r="J415" t="s">
        <v>182</v>
      </c>
      <c r="K415">
        <v>2</v>
      </c>
      <c r="L415" t="s">
        <v>191</v>
      </c>
      <c r="M415" s="11">
        <v>50</v>
      </c>
      <c r="O415" s="11" t="s">
        <v>491</v>
      </c>
      <c r="Q415" s="11" t="s">
        <v>96</v>
      </c>
      <c r="R415" t="s">
        <v>931</v>
      </c>
      <c r="S415" t="s">
        <v>184</v>
      </c>
      <c r="T415">
        <v>34170</v>
      </c>
      <c r="U415" t="s">
        <v>185</v>
      </c>
      <c r="V415">
        <v>100</v>
      </c>
      <c r="W415" t="s">
        <v>182</v>
      </c>
      <c r="X415">
        <v>2</v>
      </c>
      <c r="Y415">
        <v>850</v>
      </c>
      <c r="Z415">
        <v>1</v>
      </c>
      <c r="AA415">
        <v>96526</v>
      </c>
      <c r="AB415">
        <v>0</v>
      </c>
      <c r="AC415" t="s">
        <v>186</v>
      </c>
      <c r="AD415">
        <v>0</v>
      </c>
      <c r="AE415">
        <v>18</v>
      </c>
      <c r="AF415">
        <v>1</v>
      </c>
      <c r="AG415">
        <v>862212400</v>
      </c>
      <c r="AH415">
        <v>5</v>
      </c>
      <c r="AI415">
        <v>1</v>
      </c>
      <c r="AJ415">
        <v>1</v>
      </c>
      <c r="AK415">
        <v>0</v>
      </c>
      <c r="AL415" s="33" t="s">
        <v>604</v>
      </c>
      <c r="AO415" t="s">
        <v>186</v>
      </c>
      <c r="AP415">
        <v>53</v>
      </c>
      <c r="AQ415" t="s">
        <v>192</v>
      </c>
      <c r="AR415" t="s">
        <v>96</v>
      </c>
      <c r="AS415" t="s">
        <v>568</v>
      </c>
      <c r="AT415" t="s">
        <v>930</v>
      </c>
      <c r="AV415">
        <v>850</v>
      </c>
      <c r="AW415">
        <v>0</v>
      </c>
      <c r="AX415" t="s">
        <v>187</v>
      </c>
      <c r="AY415" t="str">
        <f>+MID(D415,4,2)</f>
        <v>10</v>
      </c>
    </row>
    <row r="416" spans="1:51" hidden="1" x14ac:dyDescent="0.2">
      <c r="A416" s="14" t="s">
        <v>180</v>
      </c>
      <c r="B416">
        <v>1853</v>
      </c>
      <c r="C416">
        <v>0</v>
      </c>
      <c r="D416" s="17" t="s">
        <v>598</v>
      </c>
      <c r="E416" t="s">
        <v>932</v>
      </c>
      <c r="F416">
        <v>100</v>
      </c>
      <c r="G416" t="s">
        <v>188</v>
      </c>
      <c r="H416" s="11">
        <v>0</v>
      </c>
      <c r="I416">
        <v>2912.1</v>
      </c>
      <c r="J416" t="s">
        <v>182</v>
      </c>
      <c r="K416">
        <v>2</v>
      </c>
      <c r="L416" t="s">
        <v>191</v>
      </c>
      <c r="M416" s="11">
        <v>68</v>
      </c>
      <c r="O416" s="11" t="s">
        <v>568</v>
      </c>
      <c r="Q416" s="11" t="s">
        <v>96</v>
      </c>
      <c r="R416" t="s">
        <v>931</v>
      </c>
      <c r="S416" t="s">
        <v>184</v>
      </c>
      <c r="T416">
        <v>34170</v>
      </c>
      <c r="U416" t="s">
        <v>185</v>
      </c>
      <c r="V416">
        <v>100</v>
      </c>
      <c r="W416" t="s">
        <v>182</v>
      </c>
      <c r="X416">
        <v>2</v>
      </c>
      <c r="Y416">
        <v>-2912.1</v>
      </c>
      <c r="Z416">
        <v>1</v>
      </c>
      <c r="AA416">
        <v>96599</v>
      </c>
      <c r="AB416">
        <v>0</v>
      </c>
      <c r="AC416" t="s">
        <v>189</v>
      </c>
      <c r="AD416">
        <v>0</v>
      </c>
      <c r="AE416">
        <v>1</v>
      </c>
      <c r="AF416">
        <v>1</v>
      </c>
      <c r="AG416">
        <v>862212400</v>
      </c>
      <c r="AH416">
        <v>5</v>
      </c>
      <c r="AI416">
        <v>1</v>
      </c>
      <c r="AJ416">
        <v>1</v>
      </c>
      <c r="AK416">
        <v>0</v>
      </c>
      <c r="AL416" s="33" t="s">
        <v>666</v>
      </c>
      <c r="AO416" t="s">
        <v>189</v>
      </c>
      <c r="AP416">
        <v>17</v>
      </c>
      <c r="AQ416" t="s">
        <v>192</v>
      </c>
      <c r="AR416" t="s">
        <v>96</v>
      </c>
      <c r="AS416" t="s">
        <v>598</v>
      </c>
      <c r="AT416" t="s">
        <v>932</v>
      </c>
      <c r="AV416">
        <v>0</v>
      </c>
      <c r="AW416">
        <v>2912.1</v>
      </c>
      <c r="AX416" t="s">
        <v>187</v>
      </c>
    </row>
    <row r="417" spans="1:51" x14ac:dyDescent="0.2">
      <c r="A417" s="14" t="s">
        <v>180</v>
      </c>
      <c r="B417">
        <v>1853</v>
      </c>
      <c r="C417">
        <v>0</v>
      </c>
      <c r="D417" s="17" t="s">
        <v>598</v>
      </c>
      <c r="E417" t="s">
        <v>932</v>
      </c>
      <c r="F417">
        <v>100</v>
      </c>
      <c r="G417" t="s">
        <v>181</v>
      </c>
      <c r="H417" s="11">
        <v>2912.1</v>
      </c>
      <c r="I417">
        <v>0</v>
      </c>
      <c r="J417" t="s">
        <v>182</v>
      </c>
      <c r="K417">
        <v>2</v>
      </c>
      <c r="L417" t="s">
        <v>191</v>
      </c>
      <c r="M417" s="11">
        <v>68</v>
      </c>
      <c r="O417" s="11" t="s">
        <v>568</v>
      </c>
      <c r="Q417" s="11" t="s">
        <v>96</v>
      </c>
      <c r="R417" t="s">
        <v>931</v>
      </c>
      <c r="S417" t="s">
        <v>184</v>
      </c>
      <c r="T417">
        <v>34170</v>
      </c>
      <c r="U417" t="s">
        <v>185</v>
      </c>
      <c r="V417">
        <v>100</v>
      </c>
      <c r="W417" t="s">
        <v>182</v>
      </c>
      <c r="X417">
        <v>2</v>
      </c>
      <c r="Y417">
        <v>2912.1</v>
      </c>
      <c r="Z417">
        <v>1</v>
      </c>
      <c r="AA417">
        <v>97537</v>
      </c>
      <c r="AB417">
        <v>0</v>
      </c>
      <c r="AC417" t="s">
        <v>186</v>
      </c>
      <c r="AD417">
        <v>0</v>
      </c>
      <c r="AE417">
        <v>19</v>
      </c>
      <c r="AF417">
        <v>1</v>
      </c>
      <c r="AG417">
        <v>862212400</v>
      </c>
      <c r="AH417">
        <v>5</v>
      </c>
      <c r="AI417">
        <v>1</v>
      </c>
      <c r="AJ417">
        <v>1</v>
      </c>
      <c r="AK417">
        <v>0</v>
      </c>
      <c r="AL417" s="33" t="s">
        <v>602</v>
      </c>
      <c r="AO417" t="s">
        <v>186</v>
      </c>
      <c r="AP417">
        <v>53</v>
      </c>
      <c r="AQ417" t="s">
        <v>192</v>
      </c>
      <c r="AR417" t="s">
        <v>96</v>
      </c>
      <c r="AS417" t="s">
        <v>598</v>
      </c>
      <c r="AT417" t="s">
        <v>932</v>
      </c>
      <c r="AV417">
        <v>2912.1</v>
      </c>
      <c r="AW417">
        <v>0</v>
      </c>
      <c r="AX417" t="s">
        <v>187</v>
      </c>
      <c r="AY417" t="str">
        <f>+MID(D417,4,2)</f>
        <v>12</v>
      </c>
    </row>
    <row r="418" spans="1:51" hidden="1" x14ac:dyDescent="0.2">
      <c r="A418" s="14" t="s">
        <v>180</v>
      </c>
      <c r="B418">
        <v>1853</v>
      </c>
      <c r="C418">
        <v>0</v>
      </c>
      <c r="D418" s="17" t="s">
        <v>598</v>
      </c>
      <c r="E418" t="s">
        <v>933</v>
      </c>
      <c r="F418">
        <v>100</v>
      </c>
      <c r="G418" t="s">
        <v>188</v>
      </c>
      <c r="H418" s="11">
        <v>0</v>
      </c>
      <c r="I418">
        <v>37115</v>
      </c>
      <c r="J418" t="s">
        <v>182</v>
      </c>
      <c r="K418">
        <v>2</v>
      </c>
      <c r="L418" t="s">
        <v>191</v>
      </c>
      <c r="M418" s="11">
        <v>69</v>
      </c>
      <c r="O418" s="11" t="s">
        <v>568</v>
      </c>
      <c r="Q418" s="11" t="s">
        <v>96</v>
      </c>
      <c r="R418" t="s">
        <v>931</v>
      </c>
      <c r="S418" t="s">
        <v>184</v>
      </c>
      <c r="T418">
        <v>34170</v>
      </c>
      <c r="U418" t="s">
        <v>185</v>
      </c>
      <c r="V418">
        <v>100</v>
      </c>
      <c r="W418" t="s">
        <v>182</v>
      </c>
      <c r="X418">
        <v>2</v>
      </c>
      <c r="Y418">
        <v>-37115</v>
      </c>
      <c r="Z418">
        <v>1</v>
      </c>
      <c r="AA418">
        <v>96600</v>
      </c>
      <c r="AB418">
        <v>0</v>
      </c>
      <c r="AC418" t="s">
        <v>189</v>
      </c>
      <c r="AD418">
        <v>0</v>
      </c>
      <c r="AE418">
        <v>1</v>
      </c>
      <c r="AF418">
        <v>1</v>
      </c>
      <c r="AG418">
        <v>862212400</v>
      </c>
      <c r="AH418">
        <v>5</v>
      </c>
      <c r="AI418">
        <v>1</v>
      </c>
      <c r="AJ418">
        <v>1</v>
      </c>
      <c r="AK418">
        <v>0</v>
      </c>
      <c r="AL418" s="33" t="s">
        <v>666</v>
      </c>
      <c r="AO418" t="s">
        <v>189</v>
      </c>
      <c r="AP418">
        <v>17</v>
      </c>
      <c r="AQ418" t="s">
        <v>192</v>
      </c>
      <c r="AR418" t="s">
        <v>96</v>
      </c>
      <c r="AS418" t="s">
        <v>598</v>
      </c>
      <c r="AT418" t="s">
        <v>933</v>
      </c>
      <c r="AV418">
        <v>0</v>
      </c>
      <c r="AW418">
        <v>37115</v>
      </c>
      <c r="AX418" t="s">
        <v>187</v>
      </c>
    </row>
    <row r="419" spans="1:51" x14ac:dyDescent="0.2">
      <c r="A419" s="14" t="s">
        <v>180</v>
      </c>
      <c r="B419">
        <v>1853</v>
      </c>
      <c r="C419">
        <v>0</v>
      </c>
      <c r="D419" s="17" t="s">
        <v>598</v>
      </c>
      <c r="E419" t="s">
        <v>933</v>
      </c>
      <c r="F419">
        <v>100</v>
      </c>
      <c r="G419" t="s">
        <v>181</v>
      </c>
      <c r="H419" s="11">
        <v>37115</v>
      </c>
      <c r="I419">
        <v>0</v>
      </c>
      <c r="J419" t="s">
        <v>182</v>
      </c>
      <c r="K419">
        <v>2</v>
      </c>
      <c r="L419" t="s">
        <v>191</v>
      </c>
      <c r="M419" s="11">
        <v>69</v>
      </c>
      <c r="O419" s="11" t="s">
        <v>568</v>
      </c>
      <c r="Q419" s="11" t="s">
        <v>96</v>
      </c>
      <c r="R419" t="s">
        <v>931</v>
      </c>
      <c r="S419" t="s">
        <v>184</v>
      </c>
      <c r="T419">
        <v>34170</v>
      </c>
      <c r="U419" t="s">
        <v>185</v>
      </c>
      <c r="V419">
        <v>100</v>
      </c>
      <c r="W419" t="s">
        <v>182</v>
      </c>
      <c r="X419">
        <v>2</v>
      </c>
      <c r="Y419">
        <v>37115</v>
      </c>
      <c r="Z419">
        <v>1</v>
      </c>
      <c r="AA419">
        <v>97537</v>
      </c>
      <c r="AB419">
        <v>0</v>
      </c>
      <c r="AC419" t="s">
        <v>186</v>
      </c>
      <c r="AD419">
        <v>0</v>
      </c>
      <c r="AE419">
        <v>19</v>
      </c>
      <c r="AF419">
        <v>2</v>
      </c>
      <c r="AG419">
        <v>862212400</v>
      </c>
      <c r="AH419">
        <v>5</v>
      </c>
      <c r="AI419">
        <v>1</v>
      </c>
      <c r="AJ419">
        <v>1</v>
      </c>
      <c r="AK419">
        <v>0</v>
      </c>
      <c r="AL419" s="33" t="s">
        <v>602</v>
      </c>
      <c r="AO419" t="s">
        <v>186</v>
      </c>
      <c r="AP419">
        <v>53</v>
      </c>
      <c r="AQ419" t="s">
        <v>192</v>
      </c>
      <c r="AR419" t="s">
        <v>96</v>
      </c>
      <c r="AS419" t="s">
        <v>598</v>
      </c>
      <c r="AT419" t="s">
        <v>933</v>
      </c>
      <c r="AV419">
        <v>37115</v>
      </c>
      <c r="AW419">
        <v>0</v>
      </c>
      <c r="AX419" t="s">
        <v>187</v>
      </c>
      <c r="AY419" t="str">
        <f>+MID(D419,4,2)</f>
        <v>12</v>
      </c>
    </row>
    <row r="420" spans="1:51" hidden="1" x14ac:dyDescent="0.2">
      <c r="A420" s="14" t="s">
        <v>180</v>
      </c>
      <c r="B420">
        <v>1855</v>
      </c>
      <c r="C420">
        <v>0</v>
      </c>
      <c r="D420" s="17" t="s">
        <v>598</v>
      </c>
      <c r="E420" t="s">
        <v>934</v>
      </c>
      <c r="F420">
        <v>100</v>
      </c>
      <c r="G420" t="s">
        <v>188</v>
      </c>
      <c r="H420" s="11">
        <v>0</v>
      </c>
      <c r="I420">
        <v>5180</v>
      </c>
      <c r="J420" t="s">
        <v>182</v>
      </c>
      <c r="K420">
        <v>2</v>
      </c>
      <c r="L420" t="s">
        <v>191</v>
      </c>
      <c r="M420" s="11">
        <v>393500</v>
      </c>
      <c r="O420" s="11" t="s">
        <v>568</v>
      </c>
      <c r="Q420" s="11" t="s">
        <v>130</v>
      </c>
      <c r="R420" t="s">
        <v>935</v>
      </c>
      <c r="S420" t="s">
        <v>936</v>
      </c>
      <c r="T420">
        <v>38017</v>
      </c>
      <c r="U420" t="s">
        <v>937</v>
      </c>
      <c r="V420">
        <v>100</v>
      </c>
      <c r="W420" t="s">
        <v>182</v>
      </c>
      <c r="X420">
        <v>2</v>
      </c>
      <c r="Y420">
        <v>-5180</v>
      </c>
      <c r="Z420">
        <v>1</v>
      </c>
      <c r="AA420">
        <v>96476</v>
      </c>
      <c r="AB420">
        <v>0</v>
      </c>
      <c r="AC420" t="s">
        <v>189</v>
      </c>
      <c r="AD420">
        <v>0</v>
      </c>
      <c r="AE420">
        <v>1</v>
      </c>
      <c r="AF420">
        <v>1</v>
      </c>
      <c r="AG420">
        <v>538766720</v>
      </c>
      <c r="AH420">
        <v>5</v>
      </c>
      <c r="AI420">
        <v>1</v>
      </c>
      <c r="AJ420">
        <v>1</v>
      </c>
      <c r="AK420">
        <v>0</v>
      </c>
      <c r="AL420" s="33" t="s">
        <v>646</v>
      </c>
      <c r="AO420" t="s">
        <v>189</v>
      </c>
      <c r="AP420">
        <v>902</v>
      </c>
      <c r="AQ420" t="s">
        <v>192</v>
      </c>
      <c r="AR420" t="s">
        <v>130</v>
      </c>
      <c r="AS420" t="s">
        <v>598</v>
      </c>
      <c r="AT420" t="s">
        <v>934</v>
      </c>
      <c r="AV420">
        <v>0</v>
      </c>
      <c r="AW420">
        <v>5180</v>
      </c>
      <c r="AX420" t="s">
        <v>187</v>
      </c>
    </row>
    <row r="421" spans="1:51" x14ac:dyDescent="0.2">
      <c r="A421" s="14" t="s">
        <v>180</v>
      </c>
      <c r="B421">
        <v>1855</v>
      </c>
      <c r="C421">
        <v>0</v>
      </c>
      <c r="D421" s="17" t="s">
        <v>598</v>
      </c>
      <c r="E421" t="s">
        <v>934</v>
      </c>
      <c r="F421">
        <v>100</v>
      </c>
      <c r="G421" t="s">
        <v>181</v>
      </c>
      <c r="H421" s="11">
        <v>5180</v>
      </c>
      <c r="I421">
        <v>0</v>
      </c>
      <c r="J421" t="s">
        <v>182</v>
      </c>
      <c r="K421">
        <v>2</v>
      </c>
      <c r="L421" t="s">
        <v>191</v>
      </c>
      <c r="M421" s="11">
        <v>393500</v>
      </c>
      <c r="O421" s="11" t="s">
        <v>568</v>
      </c>
      <c r="Q421" s="11" t="s">
        <v>130</v>
      </c>
      <c r="R421" t="s">
        <v>935</v>
      </c>
      <c r="S421" t="s">
        <v>936</v>
      </c>
      <c r="T421">
        <v>38017</v>
      </c>
      <c r="U421" t="s">
        <v>937</v>
      </c>
      <c r="V421">
        <v>100</v>
      </c>
      <c r="W421" t="s">
        <v>182</v>
      </c>
      <c r="X421">
        <v>2</v>
      </c>
      <c r="Y421">
        <v>5180</v>
      </c>
      <c r="Z421">
        <v>1</v>
      </c>
      <c r="AA421">
        <v>97537</v>
      </c>
      <c r="AB421">
        <v>0</v>
      </c>
      <c r="AC421" t="s">
        <v>186</v>
      </c>
      <c r="AD421">
        <v>0</v>
      </c>
      <c r="AE421">
        <v>20</v>
      </c>
      <c r="AF421">
        <v>1</v>
      </c>
      <c r="AG421">
        <v>538766720</v>
      </c>
      <c r="AH421">
        <v>5</v>
      </c>
      <c r="AI421">
        <v>1</v>
      </c>
      <c r="AJ421">
        <v>1</v>
      </c>
      <c r="AK421">
        <v>0</v>
      </c>
      <c r="AL421" s="33" t="s">
        <v>602</v>
      </c>
      <c r="AO421" t="s">
        <v>186</v>
      </c>
      <c r="AP421">
        <v>53</v>
      </c>
      <c r="AQ421" t="s">
        <v>192</v>
      </c>
      <c r="AR421" t="s">
        <v>130</v>
      </c>
      <c r="AS421" t="s">
        <v>598</v>
      </c>
      <c r="AT421" t="s">
        <v>934</v>
      </c>
      <c r="AV421">
        <v>5180</v>
      </c>
      <c r="AW421">
        <v>0</v>
      </c>
      <c r="AX421" t="s">
        <v>187</v>
      </c>
      <c r="AY421" t="str">
        <f>+MID(D421,4,2)</f>
        <v>12</v>
      </c>
    </row>
    <row r="422" spans="1:51" hidden="1" x14ac:dyDescent="0.2">
      <c r="A422" s="14" t="s">
        <v>180</v>
      </c>
      <c r="B422">
        <v>1855</v>
      </c>
      <c r="C422">
        <v>0</v>
      </c>
      <c r="D422" s="17" t="s">
        <v>598</v>
      </c>
      <c r="E422" t="s">
        <v>938</v>
      </c>
      <c r="F422">
        <v>100</v>
      </c>
      <c r="G422" t="s">
        <v>188</v>
      </c>
      <c r="H422" s="11">
        <v>0</v>
      </c>
      <c r="I422">
        <v>168</v>
      </c>
      <c r="J422" t="s">
        <v>182</v>
      </c>
      <c r="K422">
        <v>2</v>
      </c>
      <c r="L422" t="s">
        <v>191</v>
      </c>
      <c r="M422" s="11">
        <v>393600</v>
      </c>
      <c r="O422" s="11" t="s">
        <v>568</v>
      </c>
      <c r="Q422" s="11" t="s">
        <v>130</v>
      </c>
      <c r="R422" t="s">
        <v>935</v>
      </c>
      <c r="S422" t="s">
        <v>936</v>
      </c>
      <c r="T422">
        <v>38017</v>
      </c>
      <c r="U422" t="s">
        <v>937</v>
      </c>
      <c r="V422">
        <v>100</v>
      </c>
      <c r="W422" t="s">
        <v>182</v>
      </c>
      <c r="X422">
        <v>2</v>
      </c>
      <c r="Y422">
        <v>-168</v>
      </c>
      <c r="Z422">
        <v>1</v>
      </c>
      <c r="AA422">
        <v>96475</v>
      </c>
      <c r="AB422">
        <v>0</v>
      </c>
      <c r="AC422" t="s">
        <v>189</v>
      </c>
      <c r="AD422">
        <v>0</v>
      </c>
      <c r="AE422">
        <v>1</v>
      </c>
      <c r="AF422">
        <v>1</v>
      </c>
      <c r="AG422">
        <v>538766720</v>
      </c>
      <c r="AH422">
        <v>5</v>
      </c>
      <c r="AI422">
        <v>1</v>
      </c>
      <c r="AJ422">
        <v>1</v>
      </c>
      <c r="AK422">
        <v>0</v>
      </c>
      <c r="AL422" s="33" t="s">
        <v>646</v>
      </c>
      <c r="AO422" t="s">
        <v>189</v>
      </c>
      <c r="AP422">
        <v>902</v>
      </c>
      <c r="AQ422" t="s">
        <v>192</v>
      </c>
      <c r="AR422" t="s">
        <v>130</v>
      </c>
      <c r="AS422" t="s">
        <v>598</v>
      </c>
      <c r="AT422" t="s">
        <v>938</v>
      </c>
      <c r="AV422">
        <v>0</v>
      </c>
      <c r="AW422">
        <v>168</v>
      </c>
      <c r="AX422" t="s">
        <v>187</v>
      </c>
    </row>
    <row r="423" spans="1:51" x14ac:dyDescent="0.2">
      <c r="A423" s="14" t="s">
        <v>180</v>
      </c>
      <c r="B423">
        <v>1855</v>
      </c>
      <c r="C423">
        <v>0</v>
      </c>
      <c r="D423" s="17" t="s">
        <v>598</v>
      </c>
      <c r="E423" t="s">
        <v>938</v>
      </c>
      <c r="F423">
        <v>100</v>
      </c>
      <c r="G423" t="s">
        <v>181</v>
      </c>
      <c r="H423" s="11">
        <v>168</v>
      </c>
      <c r="I423">
        <v>0</v>
      </c>
      <c r="J423" t="s">
        <v>182</v>
      </c>
      <c r="K423">
        <v>2</v>
      </c>
      <c r="L423" t="s">
        <v>191</v>
      </c>
      <c r="M423" s="11">
        <v>393600</v>
      </c>
      <c r="O423" s="11" t="s">
        <v>568</v>
      </c>
      <c r="Q423" s="11" t="s">
        <v>130</v>
      </c>
      <c r="R423" t="s">
        <v>935</v>
      </c>
      <c r="S423" t="s">
        <v>936</v>
      </c>
      <c r="T423">
        <v>38017</v>
      </c>
      <c r="U423" t="s">
        <v>937</v>
      </c>
      <c r="V423">
        <v>100</v>
      </c>
      <c r="W423" t="s">
        <v>182</v>
      </c>
      <c r="X423">
        <v>2</v>
      </c>
      <c r="Y423">
        <v>168</v>
      </c>
      <c r="Z423">
        <v>1</v>
      </c>
      <c r="AA423">
        <v>97537</v>
      </c>
      <c r="AB423">
        <v>0</v>
      </c>
      <c r="AC423" t="s">
        <v>186</v>
      </c>
      <c r="AD423">
        <v>0</v>
      </c>
      <c r="AE423">
        <v>20</v>
      </c>
      <c r="AF423">
        <v>2</v>
      </c>
      <c r="AG423">
        <v>538766720</v>
      </c>
      <c r="AH423">
        <v>5</v>
      </c>
      <c r="AI423">
        <v>1</v>
      </c>
      <c r="AJ423">
        <v>1</v>
      </c>
      <c r="AK423">
        <v>0</v>
      </c>
      <c r="AL423" s="33" t="s">
        <v>602</v>
      </c>
      <c r="AO423" t="s">
        <v>186</v>
      </c>
      <c r="AP423">
        <v>53</v>
      </c>
      <c r="AQ423" t="s">
        <v>192</v>
      </c>
      <c r="AR423" t="s">
        <v>130</v>
      </c>
      <c r="AS423" t="s">
        <v>598</v>
      </c>
      <c r="AT423" t="s">
        <v>938</v>
      </c>
      <c r="AV423">
        <v>168</v>
      </c>
      <c r="AW423">
        <v>0</v>
      </c>
      <c r="AX423" t="s">
        <v>187</v>
      </c>
      <c r="AY423" t="str">
        <f>+MID(D423,4,2)</f>
        <v>12</v>
      </c>
    </row>
    <row r="424" spans="1:51" hidden="1" x14ac:dyDescent="0.2">
      <c r="A424" s="14" t="s">
        <v>180</v>
      </c>
      <c r="B424">
        <v>1864</v>
      </c>
      <c r="C424">
        <v>0</v>
      </c>
      <c r="D424" s="17" t="s">
        <v>750</v>
      </c>
      <c r="E424" t="s">
        <v>939</v>
      </c>
      <c r="F424">
        <v>100</v>
      </c>
      <c r="G424" t="s">
        <v>188</v>
      </c>
      <c r="H424" s="11">
        <v>0</v>
      </c>
      <c r="I424">
        <v>45</v>
      </c>
      <c r="J424" t="s">
        <v>182</v>
      </c>
      <c r="K424">
        <v>2</v>
      </c>
      <c r="L424" t="s">
        <v>196</v>
      </c>
      <c r="M424" s="11">
        <v>620232181004467</v>
      </c>
      <c r="N424" t="s">
        <v>181</v>
      </c>
      <c r="O424" s="11" t="s">
        <v>572</v>
      </c>
      <c r="Q424" s="11" t="s">
        <v>95</v>
      </c>
      <c r="V424">
        <v>100</v>
      </c>
      <c r="W424" t="s">
        <v>182</v>
      </c>
      <c r="X424">
        <v>2</v>
      </c>
      <c r="Y424">
        <v>-45</v>
      </c>
      <c r="Z424">
        <v>1</v>
      </c>
      <c r="AA424">
        <v>96307</v>
      </c>
      <c r="AB424">
        <v>0</v>
      </c>
      <c r="AC424" t="s">
        <v>189</v>
      </c>
      <c r="AD424">
        <v>0</v>
      </c>
      <c r="AE424">
        <v>1</v>
      </c>
      <c r="AF424">
        <v>1</v>
      </c>
      <c r="AI424">
        <v>1</v>
      </c>
      <c r="AJ424">
        <v>1</v>
      </c>
      <c r="AK424">
        <v>0</v>
      </c>
      <c r="AL424" s="33" t="s">
        <v>601</v>
      </c>
      <c r="AO424" t="s">
        <v>189</v>
      </c>
      <c r="AP424">
        <v>17</v>
      </c>
      <c r="AQ424" t="s">
        <v>199</v>
      </c>
      <c r="AR424" t="s">
        <v>95</v>
      </c>
      <c r="AS424" t="s">
        <v>750</v>
      </c>
      <c r="AT424" t="s">
        <v>939</v>
      </c>
      <c r="AV424">
        <v>0</v>
      </c>
      <c r="AW424">
        <v>45</v>
      </c>
      <c r="AX424" t="s">
        <v>187</v>
      </c>
    </row>
    <row r="425" spans="1:51" hidden="1" x14ac:dyDescent="0.2">
      <c r="A425" s="14" t="s">
        <v>180</v>
      </c>
      <c r="B425">
        <v>1864</v>
      </c>
      <c r="C425">
        <v>0</v>
      </c>
      <c r="D425" s="17" t="s">
        <v>750</v>
      </c>
      <c r="E425" t="s">
        <v>939</v>
      </c>
      <c r="F425">
        <v>100</v>
      </c>
      <c r="G425" t="s">
        <v>181</v>
      </c>
      <c r="H425" s="11">
        <v>45</v>
      </c>
      <c r="I425">
        <v>0</v>
      </c>
      <c r="J425" t="s">
        <v>182</v>
      </c>
      <c r="K425">
        <v>2</v>
      </c>
      <c r="L425" t="s">
        <v>196</v>
      </c>
      <c r="M425" s="11">
        <v>620232181004467</v>
      </c>
      <c r="N425" t="s">
        <v>181</v>
      </c>
      <c r="O425" s="11" t="s">
        <v>572</v>
      </c>
      <c r="Q425" s="11" t="s">
        <v>95</v>
      </c>
      <c r="V425">
        <v>100</v>
      </c>
      <c r="W425" t="s">
        <v>182</v>
      </c>
      <c r="X425">
        <v>2</v>
      </c>
      <c r="Y425">
        <v>45</v>
      </c>
      <c r="Z425">
        <v>1</v>
      </c>
      <c r="AA425">
        <v>96883</v>
      </c>
      <c r="AB425">
        <v>0</v>
      </c>
      <c r="AC425" t="s">
        <v>186</v>
      </c>
      <c r="AD425">
        <v>0</v>
      </c>
      <c r="AE425">
        <v>7</v>
      </c>
      <c r="AF425">
        <v>1</v>
      </c>
      <c r="AI425">
        <v>1</v>
      </c>
      <c r="AJ425">
        <v>1</v>
      </c>
      <c r="AK425">
        <v>0</v>
      </c>
      <c r="AL425" s="33" t="s">
        <v>907</v>
      </c>
      <c r="AO425" t="s">
        <v>186</v>
      </c>
      <c r="AP425">
        <v>56</v>
      </c>
      <c r="AQ425" t="s">
        <v>199</v>
      </c>
      <c r="AR425" t="s">
        <v>95</v>
      </c>
      <c r="AS425" t="s">
        <v>750</v>
      </c>
      <c r="AT425" t="s">
        <v>939</v>
      </c>
      <c r="AV425">
        <v>45</v>
      </c>
      <c r="AW425">
        <v>0</v>
      </c>
      <c r="AX425" t="s">
        <v>187</v>
      </c>
      <c r="AY425" t="str">
        <f>+MID(D425,4,2)</f>
        <v>11</v>
      </c>
    </row>
    <row r="426" spans="1:51" hidden="1" x14ac:dyDescent="0.2">
      <c r="A426" s="14" t="s">
        <v>180</v>
      </c>
      <c r="B426">
        <v>1868</v>
      </c>
      <c r="C426">
        <v>0</v>
      </c>
      <c r="D426" s="17" t="s">
        <v>561</v>
      </c>
      <c r="E426" t="s">
        <v>940</v>
      </c>
      <c r="F426">
        <v>100</v>
      </c>
      <c r="G426" t="s">
        <v>188</v>
      </c>
      <c r="H426" s="11">
        <v>0</v>
      </c>
      <c r="I426">
        <v>300</v>
      </c>
      <c r="J426" t="s">
        <v>182</v>
      </c>
      <c r="K426">
        <v>2</v>
      </c>
      <c r="L426" t="s">
        <v>183</v>
      </c>
      <c r="M426" s="11">
        <v>231400</v>
      </c>
      <c r="O426" s="11" t="s">
        <v>561</v>
      </c>
      <c r="Q426" s="11" t="s">
        <v>131</v>
      </c>
      <c r="R426" t="s">
        <v>941</v>
      </c>
      <c r="S426" t="s">
        <v>942</v>
      </c>
      <c r="T426">
        <v>34077</v>
      </c>
      <c r="U426" t="s">
        <v>185</v>
      </c>
      <c r="V426">
        <v>100</v>
      </c>
      <c r="W426" t="s">
        <v>182</v>
      </c>
      <c r="X426">
        <v>2</v>
      </c>
      <c r="Y426">
        <v>-300</v>
      </c>
      <c r="Z426">
        <v>1</v>
      </c>
      <c r="AA426">
        <v>97015</v>
      </c>
      <c r="AB426">
        <v>0</v>
      </c>
      <c r="AC426" t="s">
        <v>189</v>
      </c>
      <c r="AD426">
        <v>0</v>
      </c>
      <c r="AE426">
        <v>1</v>
      </c>
      <c r="AF426">
        <v>1</v>
      </c>
      <c r="AG426">
        <v>887764660</v>
      </c>
      <c r="AH426">
        <v>5</v>
      </c>
      <c r="AI426">
        <v>1</v>
      </c>
      <c r="AJ426">
        <v>1</v>
      </c>
      <c r="AK426">
        <v>0</v>
      </c>
      <c r="AL426" s="33" t="s">
        <v>594</v>
      </c>
      <c r="AO426" t="s">
        <v>189</v>
      </c>
      <c r="AP426">
        <v>17</v>
      </c>
      <c r="AQ426" t="s">
        <v>183</v>
      </c>
      <c r="AR426" t="s">
        <v>131</v>
      </c>
      <c r="AS426" t="s">
        <v>561</v>
      </c>
      <c r="AT426" t="s">
        <v>940</v>
      </c>
      <c r="AV426">
        <v>0</v>
      </c>
      <c r="AW426">
        <v>300</v>
      </c>
      <c r="AX426" t="s">
        <v>187</v>
      </c>
    </row>
    <row r="427" spans="1:51" hidden="1" x14ac:dyDescent="0.2">
      <c r="A427" s="14" t="s">
        <v>180</v>
      </c>
      <c r="B427">
        <v>1868</v>
      </c>
      <c r="C427">
        <v>0</v>
      </c>
      <c r="D427" s="17" t="s">
        <v>561</v>
      </c>
      <c r="E427" t="s">
        <v>940</v>
      </c>
      <c r="F427">
        <v>100</v>
      </c>
      <c r="G427" t="s">
        <v>181</v>
      </c>
      <c r="H427" s="11">
        <v>300</v>
      </c>
      <c r="I427">
        <v>0</v>
      </c>
      <c r="J427" t="s">
        <v>182</v>
      </c>
      <c r="K427">
        <v>2</v>
      </c>
      <c r="L427" t="s">
        <v>183</v>
      </c>
      <c r="M427" s="11">
        <v>231400</v>
      </c>
      <c r="O427" s="11" t="s">
        <v>561</v>
      </c>
      <c r="Q427" s="11" t="s">
        <v>131</v>
      </c>
      <c r="R427" t="s">
        <v>941</v>
      </c>
      <c r="S427" t="s">
        <v>942</v>
      </c>
      <c r="T427">
        <v>34077</v>
      </c>
      <c r="U427" t="s">
        <v>185</v>
      </c>
      <c r="V427">
        <v>100</v>
      </c>
      <c r="W427" t="s">
        <v>182</v>
      </c>
      <c r="X427">
        <v>2</v>
      </c>
      <c r="Y427">
        <v>300</v>
      </c>
      <c r="Z427">
        <v>1</v>
      </c>
      <c r="AA427">
        <v>97085</v>
      </c>
      <c r="AB427">
        <v>0</v>
      </c>
      <c r="AC427" t="s">
        <v>186</v>
      </c>
      <c r="AD427">
        <v>0</v>
      </c>
      <c r="AE427">
        <v>18</v>
      </c>
      <c r="AF427">
        <v>1</v>
      </c>
      <c r="AG427">
        <v>887764660</v>
      </c>
      <c r="AH427">
        <v>5</v>
      </c>
      <c r="AI427">
        <v>1</v>
      </c>
      <c r="AJ427">
        <v>1</v>
      </c>
      <c r="AK427">
        <v>0</v>
      </c>
      <c r="AL427" s="33" t="s">
        <v>597</v>
      </c>
      <c r="AO427" t="s">
        <v>186</v>
      </c>
      <c r="AP427">
        <v>53</v>
      </c>
      <c r="AQ427" t="s">
        <v>183</v>
      </c>
      <c r="AR427" t="s">
        <v>131</v>
      </c>
      <c r="AS427" t="s">
        <v>561</v>
      </c>
      <c r="AT427" t="s">
        <v>940</v>
      </c>
      <c r="AV427">
        <v>300</v>
      </c>
      <c r="AW427">
        <v>0</v>
      </c>
      <c r="AX427" t="s">
        <v>187</v>
      </c>
      <c r="AY427" t="str">
        <f>+MID(D427,4,2)</f>
        <v>11</v>
      </c>
    </row>
    <row r="428" spans="1:51" hidden="1" x14ac:dyDescent="0.2">
      <c r="A428" s="14" t="s">
        <v>180</v>
      </c>
      <c r="B428">
        <v>1869</v>
      </c>
      <c r="C428">
        <v>0</v>
      </c>
      <c r="D428" s="17" t="s">
        <v>568</v>
      </c>
      <c r="E428" t="s">
        <v>943</v>
      </c>
      <c r="F428">
        <v>100</v>
      </c>
      <c r="G428" t="s">
        <v>188</v>
      </c>
      <c r="H428" s="11">
        <v>0</v>
      </c>
      <c r="I428">
        <v>95.2</v>
      </c>
      <c r="J428" t="s">
        <v>182</v>
      </c>
      <c r="K428">
        <v>2</v>
      </c>
      <c r="L428" t="s">
        <v>191</v>
      </c>
      <c r="M428" s="11">
        <v>166223</v>
      </c>
      <c r="O428" s="11" t="s">
        <v>491</v>
      </c>
      <c r="Q428" s="11" t="s">
        <v>944</v>
      </c>
      <c r="R428" t="s">
        <v>945</v>
      </c>
      <c r="S428" t="s">
        <v>946</v>
      </c>
      <c r="T428">
        <v>33033</v>
      </c>
      <c r="U428" t="s">
        <v>212</v>
      </c>
      <c r="V428">
        <v>100</v>
      </c>
      <c r="W428" t="s">
        <v>182</v>
      </c>
      <c r="X428">
        <v>2</v>
      </c>
      <c r="Y428">
        <v>-95.2</v>
      </c>
      <c r="Z428">
        <v>1</v>
      </c>
      <c r="AA428">
        <v>95196</v>
      </c>
      <c r="AB428">
        <v>0</v>
      </c>
      <c r="AC428" t="s">
        <v>189</v>
      </c>
      <c r="AD428">
        <v>0</v>
      </c>
      <c r="AE428">
        <v>1</v>
      </c>
      <c r="AF428">
        <v>1</v>
      </c>
      <c r="AG428">
        <v>863163751</v>
      </c>
      <c r="AH428">
        <v>5</v>
      </c>
      <c r="AI428">
        <v>1</v>
      </c>
      <c r="AJ428">
        <v>1</v>
      </c>
      <c r="AK428">
        <v>0</v>
      </c>
      <c r="AL428" s="33" t="s">
        <v>494</v>
      </c>
      <c r="AO428" t="s">
        <v>189</v>
      </c>
      <c r="AP428">
        <v>17</v>
      </c>
      <c r="AQ428" t="s">
        <v>192</v>
      </c>
      <c r="AR428" t="s">
        <v>944</v>
      </c>
      <c r="AS428" t="s">
        <v>568</v>
      </c>
      <c r="AT428" t="s">
        <v>943</v>
      </c>
      <c r="AV428">
        <v>0</v>
      </c>
      <c r="AW428">
        <v>95.2</v>
      </c>
      <c r="AX428" t="s">
        <v>187</v>
      </c>
    </row>
    <row r="429" spans="1:51" hidden="1" x14ac:dyDescent="0.2">
      <c r="A429" s="14" t="s">
        <v>180</v>
      </c>
      <c r="B429">
        <v>1869</v>
      </c>
      <c r="C429">
        <v>0</v>
      </c>
      <c r="D429" s="17" t="s">
        <v>568</v>
      </c>
      <c r="E429" t="s">
        <v>943</v>
      </c>
      <c r="F429">
        <v>100</v>
      </c>
      <c r="G429" t="s">
        <v>181</v>
      </c>
      <c r="H429" s="11">
        <v>95.2</v>
      </c>
      <c r="I429">
        <v>0</v>
      </c>
      <c r="J429" t="s">
        <v>182</v>
      </c>
      <c r="K429">
        <v>2</v>
      </c>
      <c r="L429" t="s">
        <v>191</v>
      </c>
      <c r="M429" s="11">
        <v>166223</v>
      </c>
      <c r="O429" s="11" t="s">
        <v>491</v>
      </c>
      <c r="Q429" s="11" t="s">
        <v>944</v>
      </c>
      <c r="R429" t="s">
        <v>945</v>
      </c>
      <c r="S429" t="s">
        <v>946</v>
      </c>
      <c r="T429">
        <v>33033</v>
      </c>
      <c r="U429" t="s">
        <v>212</v>
      </c>
      <c r="V429">
        <v>100</v>
      </c>
      <c r="W429" t="s">
        <v>182</v>
      </c>
      <c r="X429">
        <v>2</v>
      </c>
      <c r="Y429">
        <v>95.2</v>
      </c>
      <c r="Z429">
        <v>1</v>
      </c>
      <c r="AA429">
        <v>96526</v>
      </c>
      <c r="AB429">
        <v>0</v>
      </c>
      <c r="AC429" t="s">
        <v>186</v>
      </c>
      <c r="AD429">
        <v>0</v>
      </c>
      <c r="AE429">
        <v>19</v>
      </c>
      <c r="AF429">
        <v>1</v>
      </c>
      <c r="AG429">
        <v>863163751</v>
      </c>
      <c r="AH429">
        <v>5</v>
      </c>
      <c r="AI429">
        <v>1</v>
      </c>
      <c r="AJ429">
        <v>1</v>
      </c>
      <c r="AK429">
        <v>0</v>
      </c>
      <c r="AL429" s="33" t="s">
        <v>604</v>
      </c>
      <c r="AO429" t="s">
        <v>186</v>
      </c>
      <c r="AP429">
        <v>53</v>
      </c>
      <c r="AQ429" t="s">
        <v>192</v>
      </c>
      <c r="AR429" t="s">
        <v>944</v>
      </c>
      <c r="AS429" t="s">
        <v>568</v>
      </c>
      <c r="AT429" t="s">
        <v>943</v>
      </c>
      <c r="AV429">
        <v>95.2</v>
      </c>
      <c r="AW429">
        <v>0</v>
      </c>
      <c r="AX429" t="s">
        <v>187</v>
      </c>
      <c r="AY429" t="str">
        <f>+MID(D429,4,2)</f>
        <v>10</v>
      </c>
    </row>
    <row r="430" spans="1:51" hidden="1" x14ac:dyDescent="0.2">
      <c r="A430" s="14" t="s">
        <v>180</v>
      </c>
      <c r="B430">
        <v>1886</v>
      </c>
      <c r="C430">
        <v>0</v>
      </c>
      <c r="D430" s="17" t="s">
        <v>621</v>
      </c>
      <c r="E430" t="s">
        <v>947</v>
      </c>
      <c r="F430">
        <v>100</v>
      </c>
      <c r="G430" t="s">
        <v>188</v>
      </c>
      <c r="H430" s="11">
        <v>0</v>
      </c>
      <c r="I430">
        <v>4282.2</v>
      </c>
      <c r="J430" t="s">
        <v>182</v>
      </c>
      <c r="K430">
        <v>2</v>
      </c>
      <c r="L430" t="s">
        <v>183</v>
      </c>
      <c r="M430" s="11">
        <v>11723</v>
      </c>
      <c r="N430" t="s">
        <v>217</v>
      </c>
      <c r="O430" s="11" t="s">
        <v>621</v>
      </c>
      <c r="Q430" s="11" t="s">
        <v>20</v>
      </c>
      <c r="R430" t="s">
        <v>948</v>
      </c>
      <c r="S430" t="s">
        <v>184</v>
      </c>
      <c r="T430">
        <v>34170</v>
      </c>
      <c r="U430" t="s">
        <v>185</v>
      </c>
      <c r="V430">
        <v>100</v>
      </c>
      <c r="W430" t="s">
        <v>182</v>
      </c>
      <c r="X430">
        <v>2</v>
      </c>
      <c r="Y430">
        <v>-4282.2</v>
      </c>
      <c r="Z430">
        <v>1</v>
      </c>
      <c r="AA430">
        <v>97325</v>
      </c>
      <c r="AB430">
        <v>0</v>
      </c>
      <c r="AC430" t="s">
        <v>189</v>
      </c>
      <c r="AD430">
        <v>0</v>
      </c>
      <c r="AE430">
        <v>2</v>
      </c>
      <c r="AF430">
        <v>1</v>
      </c>
      <c r="AI430">
        <v>1</v>
      </c>
      <c r="AJ430">
        <v>1</v>
      </c>
      <c r="AK430">
        <v>0</v>
      </c>
      <c r="AL430" s="33" t="s">
        <v>639</v>
      </c>
      <c r="AO430" t="s">
        <v>189</v>
      </c>
      <c r="AP430">
        <v>11</v>
      </c>
      <c r="AQ430" t="s">
        <v>183</v>
      </c>
      <c r="AR430" t="s">
        <v>20</v>
      </c>
      <c r="AS430" t="s">
        <v>621</v>
      </c>
      <c r="AT430" t="s">
        <v>947</v>
      </c>
      <c r="AV430">
        <v>0</v>
      </c>
      <c r="AW430">
        <v>4282.2</v>
      </c>
      <c r="AX430" t="s">
        <v>187</v>
      </c>
    </row>
    <row r="431" spans="1:51" x14ac:dyDescent="0.2">
      <c r="A431" s="14" t="s">
        <v>180</v>
      </c>
      <c r="B431">
        <v>1886</v>
      </c>
      <c r="C431">
        <v>0</v>
      </c>
      <c r="D431" s="17" t="s">
        <v>621</v>
      </c>
      <c r="E431" t="s">
        <v>947</v>
      </c>
      <c r="F431">
        <v>100</v>
      </c>
      <c r="G431" t="s">
        <v>181</v>
      </c>
      <c r="H431" s="11">
        <v>4282.2</v>
      </c>
      <c r="I431">
        <v>0</v>
      </c>
      <c r="J431" t="s">
        <v>182</v>
      </c>
      <c r="K431">
        <v>2</v>
      </c>
      <c r="L431" t="s">
        <v>183</v>
      </c>
      <c r="M431" s="11">
        <v>11723</v>
      </c>
      <c r="N431" t="s">
        <v>217</v>
      </c>
      <c r="O431" s="11" t="s">
        <v>621</v>
      </c>
      <c r="Q431" s="11" t="s">
        <v>20</v>
      </c>
      <c r="R431" t="s">
        <v>948</v>
      </c>
      <c r="S431" t="s">
        <v>184</v>
      </c>
      <c r="T431">
        <v>34170</v>
      </c>
      <c r="U431" t="s">
        <v>185</v>
      </c>
      <c r="V431">
        <v>100</v>
      </c>
      <c r="W431" t="s">
        <v>182</v>
      </c>
      <c r="X431">
        <v>2</v>
      </c>
      <c r="Y431">
        <v>4282.2</v>
      </c>
      <c r="Z431">
        <v>1</v>
      </c>
      <c r="AA431">
        <v>97538</v>
      </c>
      <c r="AB431">
        <v>0</v>
      </c>
      <c r="AC431" t="s">
        <v>186</v>
      </c>
      <c r="AD431">
        <v>0</v>
      </c>
      <c r="AE431">
        <v>7</v>
      </c>
      <c r="AF431">
        <v>1</v>
      </c>
      <c r="AI431">
        <v>1</v>
      </c>
      <c r="AJ431">
        <v>1</v>
      </c>
      <c r="AK431">
        <v>0</v>
      </c>
      <c r="AL431" s="33" t="s">
        <v>602</v>
      </c>
      <c r="AO431" t="s">
        <v>186</v>
      </c>
      <c r="AP431">
        <v>50</v>
      </c>
      <c r="AQ431" t="s">
        <v>183</v>
      </c>
      <c r="AR431" t="s">
        <v>20</v>
      </c>
      <c r="AS431" t="s">
        <v>621</v>
      </c>
      <c r="AT431" t="s">
        <v>947</v>
      </c>
      <c r="AV431">
        <v>4282.2</v>
      </c>
      <c r="AW431">
        <v>0</v>
      </c>
      <c r="AX431" t="s">
        <v>187</v>
      </c>
      <c r="AY431" t="str">
        <f>+MID(D431,4,2)</f>
        <v>12</v>
      </c>
    </row>
    <row r="432" spans="1:51" hidden="1" x14ac:dyDescent="0.2">
      <c r="A432" s="14" t="s">
        <v>180</v>
      </c>
      <c r="B432">
        <v>1887</v>
      </c>
      <c r="C432">
        <v>0</v>
      </c>
      <c r="D432" s="17" t="s">
        <v>568</v>
      </c>
      <c r="E432" t="s">
        <v>949</v>
      </c>
      <c r="F432">
        <v>100</v>
      </c>
      <c r="G432" t="s">
        <v>188</v>
      </c>
      <c r="H432" s="11">
        <v>0</v>
      </c>
      <c r="I432">
        <v>979.5</v>
      </c>
      <c r="J432" t="s">
        <v>182</v>
      </c>
      <c r="K432">
        <v>2</v>
      </c>
      <c r="L432" t="s">
        <v>191</v>
      </c>
      <c r="M432" s="11">
        <v>82723</v>
      </c>
      <c r="O432" s="11" t="s">
        <v>950</v>
      </c>
      <c r="Q432" s="11" t="s">
        <v>52</v>
      </c>
      <c r="R432" t="s">
        <v>951</v>
      </c>
      <c r="S432" t="s">
        <v>184</v>
      </c>
      <c r="T432">
        <v>34170</v>
      </c>
      <c r="U432" t="s">
        <v>185</v>
      </c>
      <c r="V432">
        <v>100</v>
      </c>
      <c r="W432" t="s">
        <v>182</v>
      </c>
      <c r="X432">
        <v>2</v>
      </c>
      <c r="Y432">
        <v>-979.5</v>
      </c>
      <c r="Z432">
        <v>1</v>
      </c>
      <c r="AA432">
        <v>95563</v>
      </c>
      <c r="AB432">
        <v>0</v>
      </c>
      <c r="AC432" t="s">
        <v>189</v>
      </c>
      <c r="AD432">
        <v>0</v>
      </c>
      <c r="AE432">
        <v>1</v>
      </c>
      <c r="AF432">
        <v>1</v>
      </c>
      <c r="AG432">
        <v>200812403</v>
      </c>
      <c r="AH432">
        <v>5</v>
      </c>
      <c r="AI432">
        <v>1</v>
      </c>
      <c r="AJ432">
        <v>1</v>
      </c>
      <c r="AK432">
        <v>0</v>
      </c>
      <c r="AL432" s="33" t="s">
        <v>494</v>
      </c>
      <c r="AO432" t="s">
        <v>189</v>
      </c>
      <c r="AP432">
        <v>17</v>
      </c>
      <c r="AQ432" t="s">
        <v>192</v>
      </c>
      <c r="AR432" t="s">
        <v>52</v>
      </c>
      <c r="AS432" t="s">
        <v>568</v>
      </c>
      <c r="AT432" t="s">
        <v>949</v>
      </c>
      <c r="AV432">
        <v>0</v>
      </c>
      <c r="AW432">
        <v>979.5</v>
      </c>
      <c r="AX432" t="s">
        <v>187</v>
      </c>
    </row>
    <row r="433" spans="1:51" hidden="1" x14ac:dyDescent="0.2">
      <c r="A433" s="14" t="s">
        <v>180</v>
      </c>
      <c r="B433">
        <v>1887</v>
      </c>
      <c r="C433">
        <v>0</v>
      </c>
      <c r="D433" s="17" t="s">
        <v>568</v>
      </c>
      <c r="E433" t="s">
        <v>949</v>
      </c>
      <c r="F433">
        <v>100</v>
      </c>
      <c r="G433" t="s">
        <v>181</v>
      </c>
      <c r="H433" s="11">
        <v>979.5</v>
      </c>
      <c r="I433">
        <v>0</v>
      </c>
      <c r="J433" t="s">
        <v>182</v>
      </c>
      <c r="K433">
        <v>2</v>
      </c>
      <c r="L433" t="s">
        <v>191</v>
      </c>
      <c r="M433" s="11">
        <v>82723</v>
      </c>
      <c r="O433" s="11" t="s">
        <v>950</v>
      </c>
      <c r="Q433" s="11" t="s">
        <v>52</v>
      </c>
      <c r="R433" t="s">
        <v>951</v>
      </c>
      <c r="S433" t="s">
        <v>184</v>
      </c>
      <c r="T433">
        <v>34170</v>
      </c>
      <c r="U433" t="s">
        <v>185</v>
      </c>
      <c r="V433">
        <v>100</v>
      </c>
      <c r="W433" t="s">
        <v>182</v>
      </c>
      <c r="X433">
        <v>2</v>
      </c>
      <c r="Y433">
        <v>979.5</v>
      </c>
      <c r="Z433">
        <v>1</v>
      </c>
      <c r="AA433">
        <v>96526</v>
      </c>
      <c r="AB433">
        <v>0</v>
      </c>
      <c r="AC433" t="s">
        <v>186</v>
      </c>
      <c r="AD433">
        <v>0</v>
      </c>
      <c r="AE433">
        <v>20</v>
      </c>
      <c r="AF433">
        <v>1</v>
      </c>
      <c r="AG433">
        <v>200812403</v>
      </c>
      <c r="AH433">
        <v>5</v>
      </c>
      <c r="AI433">
        <v>1</v>
      </c>
      <c r="AJ433">
        <v>1</v>
      </c>
      <c r="AK433">
        <v>0</v>
      </c>
      <c r="AL433" s="33" t="s">
        <v>604</v>
      </c>
      <c r="AO433" t="s">
        <v>186</v>
      </c>
      <c r="AP433">
        <v>53</v>
      </c>
      <c r="AQ433" t="s">
        <v>192</v>
      </c>
      <c r="AR433" t="s">
        <v>52</v>
      </c>
      <c r="AS433" t="s">
        <v>568</v>
      </c>
      <c r="AT433" t="s">
        <v>949</v>
      </c>
      <c r="AV433">
        <v>979.5</v>
      </c>
      <c r="AW433">
        <v>0</v>
      </c>
      <c r="AX433" t="s">
        <v>187</v>
      </c>
      <c r="AY433" t="str">
        <f>+MID(D433,4,2)</f>
        <v>10</v>
      </c>
    </row>
    <row r="434" spans="1:51" hidden="1" x14ac:dyDescent="0.2">
      <c r="A434" s="14" t="s">
        <v>180</v>
      </c>
      <c r="B434">
        <v>1887</v>
      </c>
      <c r="C434">
        <v>0</v>
      </c>
      <c r="D434" s="17" t="s">
        <v>598</v>
      </c>
      <c r="E434" t="s">
        <v>952</v>
      </c>
      <c r="F434">
        <v>100</v>
      </c>
      <c r="G434" t="s">
        <v>188</v>
      </c>
      <c r="H434" s="11">
        <v>0</v>
      </c>
      <c r="I434">
        <v>979.5</v>
      </c>
      <c r="J434" t="s">
        <v>182</v>
      </c>
      <c r="K434">
        <v>2</v>
      </c>
      <c r="L434" t="s">
        <v>191</v>
      </c>
      <c r="M434" s="11">
        <v>103223</v>
      </c>
      <c r="O434" s="11" t="s">
        <v>668</v>
      </c>
      <c r="Q434" s="11" t="s">
        <v>52</v>
      </c>
      <c r="R434" t="s">
        <v>951</v>
      </c>
      <c r="S434" t="s">
        <v>184</v>
      </c>
      <c r="T434">
        <v>34170</v>
      </c>
      <c r="U434" t="s">
        <v>185</v>
      </c>
      <c r="V434">
        <v>100</v>
      </c>
      <c r="W434" t="s">
        <v>182</v>
      </c>
      <c r="X434">
        <v>2</v>
      </c>
      <c r="Y434">
        <v>-979.5</v>
      </c>
      <c r="Z434">
        <v>1</v>
      </c>
      <c r="AA434">
        <v>96673</v>
      </c>
      <c r="AB434">
        <v>0</v>
      </c>
      <c r="AC434" t="s">
        <v>189</v>
      </c>
      <c r="AD434">
        <v>0</v>
      </c>
      <c r="AE434">
        <v>1</v>
      </c>
      <c r="AF434">
        <v>1</v>
      </c>
      <c r="AG434">
        <v>200812403</v>
      </c>
      <c r="AH434">
        <v>5</v>
      </c>
      <c r="AI434">
        <v>1</v>
      </c>
      <c r="AJ434">
        <v>1</v>
      </c>
      <c r="AK434">
        <v>0</v>
      </c>
      <c r="AL434" s="33" t="s">
        <v>882</v>
      </c>
      <c r="AO434" t="s">
        <v>189</v>
      </c>
      <c r="AP434">
        <v>17</v>
      </c>
      <c r="AQ434" t="s">
        <v>192</v>
      </c>
      <c r="AR434" t="s">
        <v>52</v>
      </c>
      <c r="AS434" t="s">
        <v>598</v>
      </c>
      <c r="AT434" t="s">
        <v>952</v>
      </c>
      <c r="AV434">
        <v>0</v>
      </c>
      <c r="AW434">
        <v>979.5</v>
      </c>
      <c r="AX434" t="s">
        <v>187</v>
      </c>
    </row>
    <row r="435" spans="1:51" x14ac:dyDescent="0.2">
      <c r="A435" s="14" t="s">
        <v>180</v>
      </c>
      <c r="B435">
        <v>1887</v>
      </c>
      <c r="C435">
        <v>0</v>
      </c>
      <c r="D435" s="17" t="s">
        <v>598</v>
      </c>
      <c r="E435" t="s">
        <v>952</v>
      </c>
      <c r="F435">
        <v>100</v>
      </c>
      <c r="G435" t="s">
        <v>181</v>
      </c>
      <c r="H435" s="11">
        <v>979.5</v>
      </c>
      <c r="I435">
        <v>0</v>
      </c>
      <c r="J435" t="s">
        <v>182</v>
      </c>
      <c r="K435">
        <v>2</v>
      </c>
      <c r="L435" t="s">
        <v>191</v>
      </c>
      <c r="M435" s="11">
        <v>103223</v>
      </c>
      <c r="O435" s="11" t="s">
        <v>668</v>
      </c>
      <c r="Q435" s="11" t="s">
        <v>52</v>
      </c>
      <c r="R435" t="s">
        <v>951</v>
      </c>
      <c r="S435" t="s">
        <v>184</v>
      </c>
      <c r="T435">
        <v>34170</v>
      </c>
      <c r="U435" t="s">
        <v>185</v>
      </c>
      <c r="V435">
        <v>100</v>
      </c>
      <c r="W435" t="s">
        <v>182</v>
      </c>
      <c r="X435">
        <v>2</v>
      </c>
      <c r="Y435">
        <v>979.5</v>
      </c>
      <c r="Z435">
        <v>1</v>
      </c>
      <c r="AA435">
        <v>97537</v>
      </c>
      <c r="AB435">
        <v>0</v>
      </c>
      <c r="AC435" t="s">
        <v>186</v>
      </c>
      <c r="AD435">
        <v>0</v>
      </c>
      <c r="AE435">
        <v>21</v>
      </c>
      <c r="AF435">
        <v>1</v>
      </c>
      <c r="AG435">
        <v>200812403</v>
      </c>
      <c r="AH435">
        <v>5</v>
      </c>
      <c r="AI435">
        <v>1</v>
      </c>
      <c r="AJ435">
        <v>1</v>
      </c>
      <c r="AK435">
        <v>0</v>
      </c>
      <c r="AL435" s="33" t="s">
        <v>602</v>
      </c>
      <c r="AO435" t="s">
        <v>186</v>
      </c>
      <c r="AP435">
        <v>53</v>
      </c>
      <c r="AQ435" t="s">
        <v>192</v>
      </c>
      <c r="AR435" t="s">
        <v>52</v>
      </c>
      <c r="AS435" t="s">
        <v>598</v>
      </c>
      <c r="AT435" t="s">
        <v>952</v>
      </c>
      <c r="AV435">
        <v>979.5</v>
      </c>
      <c r="AW435">
        <v>0</v>
      </c>
      <c r="AX435" t="s">
        <v>187</v>
      </c>
      <c r="AY435" t="str">
        <f>+MID(D435,4,2)</f>
        <v>12</v>
      </c>
    </row>
    <row r="436" spans="1:51" hidden="1" x14ac:dyDescent="0.2">
      <c r="A436" s="14" t="s">
        <v>180</v>
      </c>
      <c r="B436">
        <v>1888</v>
      </c>
      <c r="C436">
        <v>0</v>
      </c>
      <c r="D436" s="17" t="s">
        <v>594</v>
      </c>
      <c r="E436" t="s">
        <v>953</v>
      </c>
      <c r="F436">
        <v>100</v>
      </c>
      <c r="G436" t="s">
        <v>188</v>
      </c>
      <c r="H436" s="11">
        <v>0</v>
      </c>
      <c r="I436">
        <v>150</v>
      </c>
      <c r="J436" t="s">
        <v>182</v>
      </c>
      <c r="K436">
        <v>2</v>
      </c>
      <c r="L436" t="s">
        <v>183</v>
      </c>
      <c r="M436" s="11">
        <v>20026</v>
      </c>
      <c r="N436" t="s">
        <v>236</v>
      </c>
      <c r="O436" s="11" t="s">
        <v>954</v>
      </c>
      <c r="Q436" s="11" t="s">
        <v>31</v>
      </c>
      <c r="R436" t="s">
        <v>445</v>
      </c>
      <c r="S436" t="s">
        <v>446</v>
      </c>
      <c r="T436">
        <v>30174</v>
      </c>
      <c r="U436" t="s">
        <v>200</v>
      </c>
      <c r="V436">
        <v>100</v>
      </c>
      <c r="W436" t="s">
        <v>182</v>
      </c>
      <c r="X436">
        <v>2</v>
      </c>
      <c r="Y436">
        <v>-150</v>
      </c>
      <c r="Z436">
        <v>1</v>
      </c>
      <c r="AA436">
        <v>95558</v>
      </c>
      <c r="AB436">
        <v>0</v>
      </c>
      <c r="AC436" t="s">
        <v>189</v>
      </c>
      <c r="AD436">
        <v>0</v>
      </c>
      <c r="AE436">
        <v>1</v>
      </c>
      <c r="AF436">
        <v>1</v>
      </c>
      <c r="AI436">
        <v>1</v>
      </c>
      <c r="AJ436">
        <v>1</v>
      </c>
      <c r="AK436">
        <v>0</v>
      </c>
      <c r="AL436" s="33" t="s">
        <v>494</v>
      </c>
      <c r="AO436" t="s">
        <v>189</v>
      </c>
      <c r="AP436">
        <v>17</v>
      </c>
      <c r="AQ436" t="s">
        <v>183</v>
      </c>
      <c r="AR436" t="s">
        <v>31</v>
      </c>
      <c r="AS436" t="s">
        <v>594</v>
      </c>
      <c r="AT436" t="s">
        <v>953</v>
      </c>
      <c r="AV436">
        <v>0</v>
      </c>
      <c r="AW436">
        <v>150</v>
      </c>
      <c r="AX436" t="s">
        <v>187</v>
      </c>
    </row>
    <row r="437" spans="1:51" hidden="1" x14ac:dyDescent="0.2">
      <c r="A437" s="14" t="s">
        <v>180</v>
      </c>
      <c r="B437">
        <v>1888</v>
      </c>
      <c r="C437">
        <v>0</v>
      </c>
      <c r="D437" s="17" t="s">
        <v>594</v>
      </c>
      <c r="E437" t="s">
        <v>955</v>
      </c>
      <c r="F437">
        <v>100</v>
      </c>
      <c r="G437" t="s">
        <v>188</v>
      </c>
      <c r="H437" s="11">
        <v>0</v>
      </c>
      <c r="I437">
        <v>38</v>
      </c>
      <c r="J437" t="s">
        <v>182</v>
      </c>
      <c r="K437">
        <v>2</v>
      </c>
      <c r="L437" t="s">
        <v>183</v>
      </c>
      <c r="M437" s="11">
        <v>20055</v>
      </c>
      <c r="N437" t="s">
        <v>236</v>
      </c>
      <c r="O437" s="11" t="s">
        <v>954</v>
      </c>
      <c r="Q437" s="11" t="s">
        <v>31</v>
      </c>
      <c r="R437" t="s">
        <v>445</v>
      </c>
      <c r="S437" t="s">
        <v>446</v>
      </c>
      <c r="T437">
        <v>30174</v>
      </c>
      <c r="U437" t="s">
        <v>200</v>
      </c>
      <c r="V437">
        <v>100</v>
      </c>
      <c r="W437" t="s">
        <v>182</v>
      </c>
      <c r="X437">
        <v>2</v>
      </c>
      <c r="Y437">
        <v>-38</v>
      </c>
      <c r="Z437">
        <v>1</v>
      </c>
      <c r="AA437">
        <v>95572</v>
      </c>
      <c r="AB437">
        <v>0</v>
      </c>
      <c r="AC437" t="s">
        <v>189</v>
      </c>
      <c r="AD437">
        <v>0</v>
      </c>
      <c r="AE437">
        <v>1</v>
      </c>
      <c r="AF437">
        <v>1</v>
      </c>
      <c r="AI437">
        <v>1</v>
      </c>
      <c r="AJ437">
        <v>1</v>
      </c>
      <c r="AK437">
        <v>0</v>
      </c>
      <c r="AL437" s="33" t="s">
        <v>494</v>
      </c>
      <c r="AO437" t="s">
        <v>189</v>
      </c>
      <c r="AP437">
        <v>17</v>
      </c>
      <c r="AQ437" t="s">
        <v>183</v>
      </c>
      <c r="AR437" t="s">
        <v>31</v>
      </c>
      <c r="AS437" t="s">
        <v>594</v>
      </c>
      <c r="AT437" t="s">
        <v>955</v>
      </c>
      <c r="AV437">
        <v>0</v>
      </c>
      <c r="AW437">
        <v>38</v>
      </c>
      <c r="AX437" t="s">
        <v>187</v>
      </c>
    </row>
    <row r="438" spans="1:51" hidden="1" x14ac:dyDescent="0.2">
      <c r="A438" s="14" t="s">
        <v>180</v>
      </c>
      <c r="B438">
        <v>1888</v>
      </c>
      <c r="C438">
        <v>0</v>
      </c>
      <c r="D438" s="17" t="s">
        <v>598</v>
      </c>
      <c r="E438" t="s">
        <v>956</v>
      </c>
      <c r="F438">
        <v>100</v>
      </c>
      <c r="G438" t="s">
        <v>188</v>
      </c>
      <c r="H438" s="11">
        <v>0</v>
      </c>
      <c r="I438">
        <v>198</v>
      </c>
      <c r="J438" t="s">
        <v>182</v>
      </c>
      <c r="K438">
        <v>2</v>
      </c>
      <c r="L438" t="s">
        <v>183</v>
      </c>
      <c r="M438" s="11">
        <v>22657</v>
      </c>
      <c r="N438" t="s">
        <v>236</v>
      </c>
      <c r="O438" s="11" t="s">
        <v>572</v>
      </c>
      <c r="Q438" s="11" t="s">
        <v>31</v>
      </c>
      <c r="R438" t="s">
        <v>445</v>
      </c>
      <c r="S438" t="s">
        <v>446</v>
      </c>
      <c r="T438">
        <v>30174</v>
      </c>
      <c r="U438" t="s">
        <v>200</v>
      </c>
      <c r="V438">
        <v>100</v>
      </c>
      <c r="W438" t="s">
        <v>182</v>
      </c>
      <c r="X438">
        <v>2</v>
      </c>
      <c r="Y438">
        <v>-198</v>
      </c>
      <c r="Z438">
        <v>1</v>
      </c>
      <c r="AA438">
        <v>96304</v>
      </c>
      <c r="AB438">
        <v>0</v>
      </c>
      <c r="AC438" t="s">
        <v>189</v>
      </c>
      <c r="AD438">
        <v>0</v>
      </c>
      <c r="AE438">
        <v>1</v>
      </c>
      <c r="AF438">
        <v>1</v>
      </c>
      <c r="AI438">
        <v>1</v>
      </c>
      <c r="AJ438">
        <v>1</v>
      </c>
      <c r="AK438">
        <v>0</v>
      </c>
      <c r="AL438" s="33" t="s">
        <v>601</v>
      </c>
      <c r="AO438" t="s">
        <v>189</v>
      </c>
      <c r="AP438">
        <v>17</v>
      </c>
      <c r="AQ438" t="s">
        <v>183</v>
      </c>
      <c r="AR438" t="s">
        <v>31</v>
      </c>
      <c r="AS438" t="s">
        <v>598</v>
      </c>
      <c r="AT438" t="s">
        <v>956</v>
      </c>
      <c r="AV438">
        <v>0</v>
      </c>
      <c r="AW438">
        <v>198</v>
      </c>
      <c r="AX438" t="s">
        <v>187</v>
      </c>
    </row>
    <row r="439" spans="1:51" hidden="1" x14ac:dyDescent="0.2">
      <c r="A439" s="14" t="s">
        <v>180</v>
      </c>
      <c r="B439">
        <v>1888</v>
      </c>
      <c r="C439">
        <v>0</v>
      </c>
      <c r="D439" s="17" t="s">
        <v>598</v>
      </c>
      <c r="E439" t="s">
        <v>957</v>
      </c>
      <c r="F439">
        <v>100</v>
      </c>
      <c r="G439" t="s">
        <v>188</v>
      </c>
      <c r="H439" s="11">
        <v>0</v>
      </c>
      <c r="I439">
        <v>162</v>
      </c>
      <c r="J439" t="s">
        <v>182</v>
      </c>
      <c r="K439">
        <v>2</v>
      </c>
      <c r="L439" t="s">
        <v>183</v>
      </c>
      <c r="M439" s="11">
        <v>22684</v>
      </c>
      <c r="N439" t="s">
        <v>236</v>
      </c>
      <c r="O439" s="11" t="s">
        <v>572</v>
      </c>
      <c r="Q439" s="11" t="s">
        <v>31</v>
      </c>
      <c r="R439" t="s">
        <v>445</v>
      </c>
      <c r="S439" t="s">
        <v>446</v>
      </c>
      <c r="T439">
        <v>30174</v>
      </c>
      <c r="U439" t="s">
        <v>200</v>
      </c>
      <c r="V439">
        <v>100</v>
      </c>
      <c r="W439" t="s">
        <v>182</v>
      </c>
      <c r="X439">
        <v>2</v>
      </c>
      <c r="Y439">
        <v>-162</v>
      </c>
      <c r="Z439">
        <v>1</v>
      </c>
      <c r="AA439">
        <v>96305</v>
      </c>
      <c r="AB439">
        <v>0</v>
      </c>
      <c r="AC439" t="s">
        <v>189</v>
      </c>
      <c r="AD439">
        <v>0</v>
      </c>
      <c r="AE439">
        <v>1</v>
      </c>
      <c r="AF439">
        <v>1</v>
      </c>
      <c r="AI439">
        <v>1</v>
      </c>
      <c r="AJ439">
        <v>1</v>
      </c>
      <c r="AK439">
        <v>0</v>
      </c>
      <c r="AL439" s="33" t="s">
        <v>601</v>
      </c>
      <c r="AO439" t="s">
        <v>189</v>
      </c>
      <c r="AP439">
        <v>17</v>
      </c>
      <c r="AQ439" t="s">
        <v>183</v>
      </c>
      <c r="AR439" t="s">
        <v>31</v>
      </c>
      <c r="AS439" t="s">
        <v>598</v>
      </c>
      <c r="AT439" t="s">
        <v>957</v>
      </c>
      <c r="AV439">
        <v>0</v>
      </c>
      <c r="AW439">
        <v>162</v>
      </c>
      <c r="AX439" t="s">
        <v>187</v>
      </c>
    </row>
    <row r="440" spans="1:51" hidden="1" x14ac:dyDescent="0.2">
      <c r="A440" s="14" t="s">
        <v>180</v>
      </c>
      <c r="B440">
        <v>1891</v>
      </c>
      <c r="C440">
        <v>0</v>
      </c>
      <c r="D440" s="17" t="s">
        <v>598</v>
      </c>
      <c r="E440" t="s">
        <v>958</v>
      </c>
      <c r="F440">
        <v>100</v>
      </c>
      <c r="G440" t="s">
        <v>188</v>
      </c>
      <c r="H440" s="11">
        <v>0</v>
      </c>
      <c r="I440">
        <v>248</v>
      </c>
      <c r="J440" t="s">
        <v>182</v>
      </c>
      <c r="K440">
        <v>2</v>
      </c>
      <c r="L440" t="s">
        <v>201</v>
      </c>
      <c r="M440" s="11">
        <v>1222326246</v>
      </c>
      <c r="O440" s="11" t="s">
        <v>564</v>
      </c>
      <c r="Q440" s="11" t="s">
        <v>132</v>
      </c>
      <c r="R440" t="s">
        <v>959</v>
      </c>
      <c r="S440" t="s">
        <v>211</v>
      </c>
      <c r="T440">
        <v>20124</v>
      </c>
      <c r="U440" t="s">
        <v>195</v>
      </c>
      <c r="V440">
        <v>100</v>
      </c>
      <c r="W440" t="s">
        <v>182</v>
      </c>
      <c r="X440">
        <v>2</v>
      </c>
      <c r="Y440">
        <v>-248</v>
      </c>
      <c r="Z440">
        <v>1</v>
      </c>
      <c r="AA440">
        <v>96306</v>
      </c>
      <c r="AB440">
        <v>0</v>
      </c>
      <c r="AC440" t="s">
        <v>189</v>
      </c>
      <c r="AD440">
        <v>0</v>
      </c>
      <c r="AE440">
        <v>1</v>
      </c>
      <c r="AF440">
        <v>1</v>
      </c>
      <c r="AH440">
        <v>5</v>
      </c>
      <c r="AI440">
        <v>1</v>
      </c>
      <c r="AJ440">
        <v>1</v>
      </c>
      <c r="AK440">
        <v>0</v>
      </c>
      <c r="AL440" s="33" t="s">
        <v>601</v>
      </c>
      <c r="AO440" t="s">
        <v>189</v>
      </c>
      <c r="AP440">
        <v>17</v>
      </c>
      <c r="AQ440" t="s">
        <v>202</v>
      </c>
      <c r="AR440" t="s">
        <v>132</v>
      </c>
      <c r="AS440" t="s">
        <v>598</v>
      </c>
      <c r="AT440" t="s">
        <v>958</v>
      </c>
      <c r="AV440">
        <v>0</v>
      </c>
      <c r="AW440">
        <v>248</v>
      </c>
      <c r="AX440" t="s">
        <v>187</v>
      </c>
    </row>
    <row r="441" spans="1:51" x14ac:dyDescent="0.2">
      <c r="A441" s="14" t="s">
        <v>180</v>
      </c>
      <c r="B441">
        <v>1891</v>
      </c>
      <c r="C441">
        <v>0</v>
      </c>
      <c r="D441" s="17" t="s">
        <v>598</v>
      </c>
      <c r="E441" t="s">
        <v>958</v>
      </c>
      <c r="F441">
        <v>100</v>
      </c>
      <c r="G441" t="s">
        <v>181</v>
      </c>
      <c r="H441" s="11">
        <v>248</v>
      </c>
      <c r="I441">
        <v>0</v>
      </c>
      <c r="J441" t="s">
        <v>182</v>
      </c>
      <c r="K441">
        <v>2</v>
      </c>
      <c r="L441" t="s">
        <v>201</v>
      </c>
      <c r="M441" s="11">
        <v>1222326246</v>
      </c>
      <c r="O441" s="11" t="s">
        <v>564</v>
      </c>
      <c r="Q441" s="11" t="s">
        <v>132</v>
      </c>
      <c r="R441" t="s">
        <v>959</v>
      </c>
      <c r="S441" t="s">
        <v>211</v>
      </c>
      <c r="T441">
        <v>20124</v>
      </c>
      <c r="U441" t="s">
        <v>195</v>
      </c>
      <c r="V441">
        <v>100</v>
      </c>
      <c r="W441" t="s">
        <v>182</v>
      </c>
      <c r="X441">
        <v>2</v>
      </c>
      <c r="Y441">
        <v>248</v>
      </c>
      <c r="Z441">
        <v>1</v>
      </c>
      <c r="AA441">
        <v>97116</v>
      </c>
      <c r="AB441">
        <v>0</v>
      </c>
      <c r="AC441" t="s">
        <v>186</v>
      </c>
      <c r="AD441">
        <v>0</v>
      </c>
      <c r="AE441">
        <v>11</v>
      </c>
      <c r="AF441">
        <v>1</v>
      </c>
      <c r="AH441">
        <v>5</v>
      </c>
      <c r="AI441">
        <v>1</v>
      </c>
      <c r="AJ441">
        <v>1</v>
      </c>
      <c r="AK441">
        <v>0</v>
      </c>
      <c r="AL441" s="33" t="s">
        <v>594</v>
      </c>
      <c r="AO441" t="s">
        <v>186</v>
      </c>
      <c r="AP441">
        <v>56</v>
      </c>
      <c r="AQ441" t="s">
        <v>202</v>
      </c>
      <c r="AR441" t="s">
        <v>132</v>
      </c>
      <c r="AS441" t="s">
        <v>598</v>
      </c>
      <c r="AT441" t="s">
        <v>958</v>
      </c>
      <c r="AV441">
        <v>248</v>
      </c>
      <c r="AW441">
        <v>0</v>
      </c>
      <c r="AX441" t="s">
        <v>187</v>
      </c>
      <c r="AY441" t="str">
        <f>+MID(D441,4,2)</f>
        <v>12</v>
      </c>
    </row>
    <row r="442" spans="1:51" hidden="1" x14ac:dyDescent="0.2">
      <c r="A442" s="14" t="s">
        <v>180</v>
      </c>
      <c r="B442">
        <v>1898</v>
      </c>
      <c r="C442">
        <v>0</v>
      </c>
      <c r="D442" s="17" t="s">
        <v>960</v>
      </c>
      <c r="E442" t="s">
        <v>961</v>
      </c>
      <c r="F442">
        <v>100</v>
      </c>
      <c r="G442" t="s">
        <v>188</v>
      </c>
      <c r="H442" s="11">
        <v>0</v>
      </c>
      <c r="I442">
        <v>975</v>
      </c>
      <c r="J442" t="s">
        <v>182</v>
      </c>
      <c r="K442">
        <v>2</v>
      </c>
      <c r="L442" t="s">
        <v>196</v>
      </c>
      <c r="M442" s="11">
        <v>11273489</v>
      </c>
      <c r="O442" s="11" t="s">
        <v>950</v>
      </c>
      <c r="Q442" s="11" t="s">
        <v>36</v>
      </c>
      <c r="R442" t="s">
        <v>267</v>
      </c>
      <c r="S442" t="s">
        <v>211</v>
      </c>
      <c r="T442">
        <v>20158</v>
      </c>
      <c r="U442" t="s">
        <v>195</v>
      </c>
      <c r="V442">
        <v>100</v>
      </c>
      <c r="W442" t="s">
        <v>182</v>
      </c>
      <c r="X442">
        <v>2</v>
      </c>
      <c r="Y442">
        <v>-975</v>
      </c>
      <c r="Z442">
        <v>1</v>
      </c>
      <c r="AA442">
        <v>95615</v>
      </c>
      <c r="AB442">
        <v>0</v>
      </c>
      <c r="AC442" t="s">
        <v>189</v>
      </c>
      <c r="AD442">
        <v>0</v>
      </c>
      <c r="AE442">
        <v>1</v>
      </c>
      <c r="AF442">
        <v>1</v>
      </c>
      <c r="AG442">
        <v>200809440</v>
      </c>
      <c r="AH442">
        <v>5</v>
      </c>
      <c r="AI442">
        <v>1</v>
      </c>
      <c r="AJ442">
        <v>1</v>
      </c>
      <c r="AK442">
        <v>0</v>
      </c>
      <c r="AL442" s="33" t="s">
        <v>494</v>
      </c>
      <c r="AO442" t="s">
        <v>189</v>
      </c>
      <c r="AP442">
        <v>17</v>
      </c>
      <c r="AQ442" t="s">
        <v>199</v>
      </c>
      <c r="AR442" t="s">
        <v>36</v>
      </c>
      <c r="AS442" t="s">
        <v>960</v>
      </c>
      <c r="AT442" t="s">
        <v>961</v>
      </c>
      <c r="AV442">
        <v>0</v>
      </c>
      <c r="AW442">
        <v>975</v>
      </c>
      <c r="AX442" t="s">
        <v>187</v>
      </c>
    </row>
    <row r="443" spans="1:51" hidden="1" x14ac:dyDescent="0.2">
      <c r="A443" s="14" t="s">
        <v>180</v>
      </c>
      <c r="B443">
        <v>1898</v>
      </c>
      <c r="C443">
        <v>0</v>
      </c>
      <c r="D443" s="17" t="s">
        <v>960</v>
      </c>
      <c r="E443" t="s">
        <v>961</v>
      </c>
      <c r="F443">
        <v>100</v>
      </c>
      <c r="G443" t="s">
        <v>181</v>
      </c>
      <c r="H443" s="11">
        <v>975</v>
      </c>
      <c r="I443">
        <v>0</v>
      </c>
      <c r="J443" t="s">
        <v>182</v>
      </c>
      <c r="K443">
        <v>2</v>
      </c>
      <c r="L443" t="s">
        <v>196</v>
      </c>
      <c r="M443" s="11">
        <v>11273489</v>
      </c>
      <c r="O443" s="11" t="s">
        <v>950</v>
      </c>
      <c r="Q443" s="11" t="s">
        <v>36</v>
      </c>
      <c r="R443" t="s">
        <v>267</v>
      </c>
      <c r="S443" t="s">
        <v>211</v>
      </c>
      <c r="T443">
        <v>20158</v>
      </c>
      <c r="U443" t="s">
        <v>195</v>
      </c>
      <c r="V443">
        <v>100</v>
      </c>
      <c r="W443" t="s">
        <v>182</v>
      </c>
      <c r="X443">
        <v>2</v>
      </c>
      <c r="Y443">
        <v>975</v>
      </c>
      <c r="Z443">
        <v>1</v>
      </c>
      <c r="AA443">
        <v>96458</v>
      </c>
      <c r="AB443">
        <v>0</v>
      </c>
      <c r="AC443" t="s">
        <v>186</v>
      </c>
      <c r="AD443">
        <v>0</v>
      </c>
      <c r="AE443">
        <v>5</v>
      </c>
      <c r="AF443">
        <v>2</v>
      </c>
      <c r="AG443">
        <v>200809440</v>
      </c>
      <c r="AH443">
        <v>5</v>
      </c>
      <c r="AI443">
        <v>1</v>
      </c>
      <c r="AJ443">
        <v>1</v>
      </c>
      <c r="AK443">
        <v>0</v>
      </c>
      <c r="AL443" s="33" t="s">
        <v>568</v>
      </c>
      <c r="AO443" t="s">
        <v>186</v>
      </c>
      <c r="AP443">
        <v>56</v>
      </c>
      <c r="AQ443" t="s">
        <v>199</v>
      </c>
      <c r="AR443" t="s">
        <v>36</v>
      </c>
      <c r="AS443" t="s">
        <v>960</v>
      </c>
      <c r="AT443" t="s">
        <v>961</v>
      </c>
      <c r="AV443">
        <v>975</v>
      </c>
      <c r="AW443">
        <v>0</v>
      </c>
      <c r="AX443" t="s">
        <v>187</v>
      </c>
      <c r="AY443" t="str">
        <f t="shared" ref="AY443:AY444" si="11">+MID(D443,4,2)</f>
        <v>10</v>
      </c>
    </row>
    <row r="444" spans="1:51" hidden="1" x14ac:dyDescent="0.2">
      <c r="A444" s="14" t="s">
        <v>180</v>
      </c>
      <c r="B444">
        <v>1898</v>
      </c>
      <c r="C444">
        <v>0</v>
      </c>
      <c r="D444" s="17" t="s">
        <v>962</v>
      </c>
      <c r="E444" t="s">
        <v>963</v>
      </c>
      <c r="F444">
        <v>100</v>
      </c>
      <c r="G444" t="s">
        <v>188</v>
      </c>
      <c r="H444" s="11">
        <v>975</v>
      </c>
      <c r="I444">
        <v>0</v>
      </c>
      <c r="J444" t="s">
        <v>182</v>
      </c>
      <c r="K444">
        <v>2</v>
      </c>
      <c r="L444" t="s">
        <v>196</v>
      </c>
      <c r="M444" s="11">
        <v>11302759</v>
      </c>
      <c r="O444" s="11" t="s">
        <v>564</v>
      </c>
      <c r="Q444" s="11" t="s">
        <v>36</v>
      </c>
      <c r="R444" t="s">
        <v>267</v>
      </c>
      <c r="S444" t="s">
        <v>211</v>
      </c>
      <c r="T444">
        <v>20158</v>
      </c>
      <c r="U444" t="s">
        <v>195</v>
      </c>
      <c r="V444">
        <v>100</v>
      </c>
      <c r="W444" t="s">
        <v>182</v>
      </c>
      <c r="X444">
        <v>2</v>
      </c>
      <c r="Y444">
        <v>975</v>
      </c>
      <c r="Z444">
        <v>1</v>
      </c>
      <c r="AA444">
        <v>96386</v>
      </c>
      <c r="AB444">
        <v>0</v>
      </c>
      <c r="AC444" t="s">
        <v>186</v>
      </c>
      <c r="AD444">
        <v>0</v>
      </c>
      <c r="AE444">
        <v>1</v>
      </c>
      <c r="AF444">
        <v>1</v>
      </c>
      <c r="AG444">
        <v>200809440</v>
      </c>
      <c r="AH444">
        <v>5</v>
      </c>
      <c r="AI444">
        <v>1</v>
      </c>
      <c r="AJ444">
        <v>1</v>
      </c>
      <c r="AK444">
        <v>0</v>
      </c>
      <c r="AL444" s="33" t="s">
        <v>606</v>
      </c>
      <c r="AO444" t="s">
        <v>186</v>
      </c>
      <c r="AP444">
        <v>18</v>
      </c>
      <c r="AQ444" t="s">
        <v>199</v>
      </c>
      <c r="AR444" t="s">
        <v>36</v>
      </c>
      <c r="AS444" t="s">
        <v>962</v>
      </c>
      <c r="AT444" t="s">
        <v>963</v>
      </c>
      <c r="AV444">
        <v>975</v>
      </c>
      <c r="AW444">
        <v>0</v>
      </c>
      <c r="AX444" t="s">
        <v>187</v>
      </c>
      <c r="AY444" t="str">
        <f t="shared" si="11"/>
        <v>11</v>
      </c>
    </row>
    <row r="445" spans="1:51" hidden="1" x14ac:dyDescent="0.2">
      <c r="A445" s="14" t="s">
        <v>180</v>
      </c>
      <c r="B445">
        <v>1898</v>
      </c>
      <c r="C445">
        <v>0</v>
      </c>
      <c r="D445" s="17" t="s">
        <v>962</v>
      </c>
      <c r="E445" t="s">
        <v>963</v>
      </c>
      <c r="F445">
        <v>100</v>
      </c>
      <c r="G445" t="s">
        <v>181</v>
      </c>
      <c r="H445" s="11">
        <v>0</v>
      </c>
      <c r="I445">
        <v>975</v>
      </c>
      <c r="J445" t="s">
        <v>182</v>
      </c>
      <c r="K445">
        <v>2</v>
      </c>
      <c r="L445" t="s">
        <v>196</v>
      </c>
      <c r="M445" s="11">
        <v>11302759</v>
      </c>
      <c r="O445" s="11" t="s">
        <v>564</v>
      </c>
      <c r="Q445" s="11" t="s">
        <v>36</v>
      </c>
      <c r="R445" t="s">
        <v>267</v>
      </c>
      <c r="S445" t="s">
        <v>211</v>
      </c>
      <c r="T445">
        <v>20158</v>
      </c>
      <c r="U445" t="s">
        <v>195</v>
      </c>
      <c r="V445">
        <v>100</v>
      </c>
      <c r="W445" t="s">
        <v>182</v>
      </c>
      <c r="X445">
        <v>2</v>
      </c>
      <c r="Y445">
        <v>-975</v>
      </c>
      <c r="Z445">
        <v>1</v>
      </c>
      <c r="AA445">
        <v>96458</v>
      </c>
      <c r="AB445">
        <v>0</v>
      </c>
      <c r="AC445" t="s">
        <v>189</v>
      </c>
      <c r="AD445">
        <v>0</v>
      </c>
      <c r="AE445">
        <v>5</v>
      </c>
      <c r="AF445">
        <v>3</v>
      </c>
      <c r="AG445">
        <v>200809440</v>
      </c>
      <c r="AH445">
        <v>5</v>
      </c>
      <c r="AI445">
        <v>1</v>
      </c>
      <c r="AJ445">
        <v>1</v>
      </c>
      <c r="AK445">
        <v>0</v>
      </c>
      <c r="AL445" s="33" t="s">
        <v>568</v>
      </c>
      <c r="AO445" t="s">
        <v>189</v>
      </c>
      <c r="AP445">
        <v>56</v>
      </c>
      <c r="AQ445" t="s">
        <v>199</v>
      </c>
      <c r="AR445" t="s">
        <v>36</v>
      </c>
      <c r="AS445" t="s">
        <v>962</v>
      </c>
      <c r="AT445" t="s">
        <v>963</v>
      </c>
      <c r="AV445">
        <v>0</v>
      </c>
      <c r="AW445">
        <v>975</v>
      </c>
      <c r="AX445" t="s">
        <v>187</v>
      </c>
    </row>
    <row r="446" spans="1:51" hidden="1" x14ac:dyDescent="0.2">
      <c r="A446" s="14" t="s">
        <v>180</v>
      </c>
      <c r="B446">
        <v>1898</v>
      </c>
      <c r="C446">
        <v>0</v>
      </c>
      <c r="D446" s="17" t="s">
        <v>771</v>
      </c>
      <c r="E446" t="s">
        <v>964</v>
      </c>
      <c r="F446">
        <v>100</v>
      </c>
      <c r="G446" t="s">
        <v>188</v>
      </c>
      <c r="H446" s="11">
        <v>0</v>
      </c>
      <c r="I446">
        <v>1710</v>
      </c>
      <c r="J446" t="s">
        <v>182</v>
      </c>
      <c r="K446">
        <v>2</v>
      </c>
      <c r="L446" t="s">
        <v>196</v>
      </c>
      <c r="M446" s="11">
        <v>11314515</v>
      </c>
      <c r="O446" s="11" t="s">
        <v>835</v>
      </c>
      <c r="Q446" s="11" t="s">
        <v>36</v>
      </c>
      <c r="R446" t="s">
        <v>267</v>
      </c>
      <c r="S446" t="s">
        <v>211</v>
      </c>
      <c r="T446">
        <v>20158</v>
      </c>
      <c r="U446" t="s">
        <v>195</v>
      </c>
      <c r="V446">
        <v>100</v>
      </c>
      <c r="W446" t="s">
        <v>182</v>
      </c>
      <c r="X446">
        <v>2</v>
      </c>
      <c r="Y446">
        <v>-1710</v>
      </c>
      <c r="Z446">
        <v>1</v>
      </c>
      <c r="AA446">
        <v>96431</v>
      </c>
      <c r="AB446">
        <v>0</v>
      </c>
      <c r="AC446" t="s">
        <v>189</v>
      </c>
      <c r="AD446">
        <v>0</v>
      </c>
      <c r="AE446">
        <v>1</v>
      </c>
      <c r="AF446">
        <v>1</v>
      </c>
      <c r="AG446">
        <v>200809440</v>
      </c>
      <c r="AH446">
        <v>5</v>
      </c>
      <c r="AI446">
        <v>1</v>
      </c>
      <c r="AJ446">
        <v>1</v>
      </c>
      <c r="AK446">
        <v>0</v>
      </c>
      <c r="AL446" s="33" t="s">
        <v>779</v>
      </c>
      <c r="AO446" t="s">
        <v>189</v>
      </c>
      <c r="AP446">
        <v>17</v>
      </c>
      <c r="AQ446" t="s">
        <v>199</v>
      </c>
      <c r="AR446" t="s">
        <v>36</v>
      </c>
      <c r="AS446" t="s">
        <v>771</v>
      </c>
      <c r="AT446" t="s">
        <v>964</v>
      </c>
      <c r="AV446">
        <v>0</v>
      </c>
      <c r="AW446">
        <v>1710</v>
      </c>
      <c r="AX446" t="s">
        <v>187</v>
      </c>
    </row>
    <row r="447" spans="1:51" hidden="1" x14ac:dyDescent="0.2">
      <c r="A447" s="14" t="s">
        <v>180</v>
      </c>
      <c r="B447">
        <v>1898</v>
      </c>
      <c r="C447">
        <v>0</v>
      </c>
      <c r="D447" s="17" t="s">
        <v>771</v>
      </c>
      <c r="E447" t="s">
        <v>964</v>
      </c>
      <c r="F447">
        <v>100</v>
      </c>
      <c r="G447" t="s">
        <v>181</v>
      </c>
      <c r="H447" s="11">
        <v>975</v>
      </c>
      <c r="I447">
        <v>0</v>
      </c>
      <c r="J447" t="s">
        <v>182</v>
      </c>
      <c r="K447">
        <v>2</v>
      </c>
      <c r="L447" t="s">
        <v>196</v>
      </c>
      <c r="M447" s="11">
        <v>11314515</v>
      </c>
      <c r="O447" s="11" t="s">
        <v>835</v>
      </c>
      <c r="Q447" s="11" t="s">
        <v>36</v>
      </c>
      <c r="R447" t="s">
        <v>267</v>
      </c>
      <c r="S447" t="s">
        <v>211</v>
      </c>
      <c r="T447">
        <v>20158</v>
      </c>
      <c r="U447" t="s">
        <v>195</v>
      </c>
      <c r="V447">
        <v>100</v>
      </c>
      <c r="W447" t="s">
        <v>182</v>
      </c>
      <c r="X447">
        <v>2</v>
      </c>
      <c r="Y447">
        <v>975</v>
      </c>
      <c r="Z447">
        <v>1</v>
      </c>
      <c r="AA447">
        <v>97125</v>
      </c>
      <c r="AB447">
        <v>0</v>
      </c>
      <c r="AC447" t="s">
        <v>186</v>
      </c>
      <c r="AD447">
        <v>0</v>
      </c>
      <c r="AE447">
        <v>6</v>
      </c>
      <c r="AF447">
        <v>1</v>
      </c>
      <c r="AG447">
        <v>200809440</v>
      </c>
      <c r="AH447">
        <v>5</v>
      </c>
      <c r="AI447">
        <v>1</v>
      </c>
      <c r="AJ447">
        <v>1</v>
      </c>
      <c r="AK447">
        <v>0</v>
      </c>
      <c r="AL447" s="33" t="s">
        <v>594</v>
      </c>
      <c r="AO447" t="s">
        <v>186</v>
      </c>
      <c r="AP447">
        <v>56</v>
      </c>
      <c r="AQ447" t="s">
        <v>199</v>
      </c>
      <c r="AR447" t="s">
        <v>36</v>
      </c>
      <c r="AS447" t="s">
        <v>771</v>
      </c>
      <c r="AT447" t="s">
        <v>964</v>
      </c>
      <c r="AV447">
        <v>975</v>
      </c>
      <c r="AW447">
        <v>0</v>
      </c>
      <c r="AX447" t="s">
        <v>187</v>
      </c>
      <c r="AY447" t="str">
        <f t="shared" ref="AY447:AY449" si="12">+MID(D447,4,2)</f>
        <v>11</v>
      </c>
    </row>
    <row r="448" spans="1:51" hidden="1" x14ac:dyDescent="0.2">
      <c r="A448" s="14" t="s">
        <v>180</v>
      </c>
      <c r="B448">
        <v>1898</v>
      </c>
      <c r="C448">
        <v>0</v>
      </c>
      <c r="D448" s="17" t="s">
        <v>771</v>
      </c>
      <c r="E448" t="s">
        <v>964</v>
      </c>
      <c r="F448">
        <v>100</v>
      </c>
      <c r="G448" t="s">
        <v>181</v>
      </c>
      <c r="H448" s="11">
        <v>214.5</v>
      </c>
      <c r="I448">
        <v>0</v>
      </c>
      <c r="J448" t="s">
        <v>182</v>
      </c>
      <c r="K448">
        <v>2</v>
      </c>
      <c r="L448" t="s">
        <v>196</v>
      </c>
      <c r="M448" s="11">
        <v>11314515</v>
      </c>
      <c r="O448" s="11" t="s">
        <v>835</v>
      </c>
      <c r="Q448" s="11" t="s">
        <v>36</v>
      </c>
      <c r="R448" t="s">
        <v>267</v>
      </c>
      <c r="S448" t="s">
        <v>211</v>
      </c>
      <c r="T448">
        <v>20158</v>
      </c>
      <c r="U448" t="s">
        <v>195</v>
      </c>
      <c r="V448">
        <v>100</v>
      </c>
      <c r="W448" t="s">
        <v>182</v>
      </c>
      <c r="X448">
        <v>2</v>
      </c>
      <c r="Y448">
        <v>214.5</v>
      </c>
      <c r="Z448">
        <v>1</v>
      </c>
      <c r="AA448">
        <v>97122</v>
      </c>
      <c r="AB448">
        <v>0</v>
      </c>
      <c r="AC448" t="s">
        <v>186</v>
      </c>
      <c r="AD448">
        <v>0</v>
      </c>
      <c r="AE448">
        <v>6</v>
      </c>
      <c r="AF448">
        <v>1</v>
      </c>
      <c r="AG448">
        <v>200809440</v>
      </c>
      <c r="AH448">
        <v>5</v>
      </c>
      <c r="AI448">
        <v>1</v>
      </c>
      <c r="AJ448">
        <v>1</v>
      </c>
      <c r="AK448">
        <v>0</v>
      </c>
      <c r="AL448" s="33" t="s">
        <v>594</v>
      </c>
      <c r="AO448" t="s">
        <v>186</v>
      </c>
      <c r="AP448">
        <v>56</v>
      </c>
      <c r="AQ448" t="s">
        <v>199</v>
      </c>
      <c r="AR448" t="s">
        <v>36</v>
      </c>
      <c r="AS448" t="s">
        <v>771</v>
      </c>
      <c r="AT448" t="s">
        <v>964</v>
      </c>
      <c r="AV448">
        <v>214.5</v>
      </c>
      <c r="AW448">
        <v>0</v>
      </c>
      <c r="AX448" t="s">
        <v>187</v>
      </c>
      <c r="AY448" t="str">
        <f t="shared" si="12"/>
        <v>11</v>
      </c>
    </row>
    <row r="449" spans="1:51" hidden="1" x14ac:dyDescent="0.2">
      <c r="A449" s="14" t="s">
        <v>180</v>
      </c>
      <c r="B449">
        <v>1898</v>
      </c>
      <c r="C449">
        <v>0</v>
      </c>
      <c r="D449" s="17" t="s">
        <v>771</v>
      </c>
      <c r="E449" t="s">
        <v>964</v>
      </c>
      <c r="F449">
        <v>100</v>
      </c>
      <c r="G449" t="s">
        <v>181</v>
      </c>
      <c r="H449" s="11">
        <v>520.5</v>
      </c>
      <c r="I449">
        <v>0</v>
      </c>
      <c r="J449" t="s">
        <v>182</v>
      </c>
      <c r="K449">
        <v>2</v>
      </c>
      <c r="L449" t="s">
        <v>196</v>
      </c>
      <c r="M449" s="11">
        <v>11314515</v>
      </c>
      <c r="O449" s="11" t="s">
        <v>835</v>
      </c>
      <c r="Q449" s="11" t="s">
        <v>36</v>
      </c>
      <c r="R449" t="s">
        <v>267</v>
      </c>
      <c r="S449" t="s">
        <v>211</v>
      </c>
      <c r="T449">
        <v>20158</v>
      </c>
      <c r="U449" t="s">
        <v>195</v>
      </c>
      <c r="V449">
        <v>100</v>
      </c>
      <c r="W449" t="s">
        <v>182</v>
      </c>
      <c r="X449">
        <v>2</v>
      </c>
      <c r="Y449">
        <v>520.5</v>
      </c>
      <c r="Z449">
        <v>1</v>
      </c>
      <c r="AA449">
        <v>97121</v>
      </c>
      <c r="AB449">
        <v>0</v>
      </c>
      <c r="AC449" t="s">
        <v>186</v>
      </c>
      <c r="AD449">
        <v>0</v>
      </c>
      <c r="AE449">
        <v>6</v>
      </c>
      <c r="AF449">
        <v>1</v>
      </c>
      <c r="AG449">
        <v>200809440</v>
      </c>
      <c r="AH449">
        <v>5</v>
      </c>
      <c r="AI449">
        <v>1</v>
      </c>
      <c r="AJ449">
        <v>1</v>
      </c>
      <c r="AK449">
        <v>0</v>
      </c>
      <c r="AL449" s="33" t="s">
        <v>594</v>
      </c>
      <c r="AO449" t="s">
        <v>186</v>
      </c>
      <c r="AP449">
        <v>56</v>
      </c>
      <c r="AQ449" t="s">
        <v>199</v>
      </c>
      <c r="AR449" t="s">
        <v>36</v>
      </c>
      <c r="AS449" t="s">
        <v>771</v>
      </c>
      <c r="AT449" t="s">
        <v>964</v>
      </c>
      <c r="AV449">
        <v>520.5</v>
      </c>
      <c r="AW449">
        <v>0</v>
      </c>
      <c r="AX449" t="s">
        <v>187</v>
      </c>
      <c r="AY449" t="str">
        <f t="shared" si="12"/>
        <v>11</v>
      </c>
    </row>
    <row r="450" spans="1:51" hidden="1" x14ac:dyDescent="0.2">
      <c r="A450" s="14" t="s">
        <v>180</v>
      </c>
      <c r="B450">
        <v>1898</v>
      </c>
      <c r="C450">
        <v>0</v>
      </c>
      <c r="D450" s="17" t="s">
        <v>965</v>
      </c>
      <c r="E450" t="s">
        <v>966</v>
      </c>
      <c r="F450">
        <v>100</v>
      </c>
      <c r="G450" t="s">
        <v>188</v>
      </c>
      <c r="H450" s="11">
        <v>0</v>
      </c>
      <c r="I450">
        <v>780</v>
      </c>
      <c r="J450" t="s">
        <v>182</v>
      </c>
      <c r="K450">
        <v>2</v>
      </c>
      <c r="L450" t="s">
        <v>196</v>
      </c>
      <c r="M450" s="11">
        <v>11346301</v>
      </c>
      <c r="O450" s="11" t="s">
        <v>771</v>
      </c>
      <c r="Q450" s="11" t="s">
        <v>36</v>
      </c>
      <c r="R450" t="s">
        <v>267</v>
      </c>
      <c r="S450" t="s">
        <v>211</v>
      </c>
      <c r="T450">
        <v>20158</v>
      </c>
      <c r="U450" t="s">
        <v>195</v>
      </c>
      <c r="V450">
        <v>100</v>
      </c>
      <c r="W450" t="s">
        <v>182</v>
      </c>
      <c r="X450">
        <v>2</v>
      </c>
      <c r="Y450">
        <v>-780</v>
      </c>
      <c r="Z450">
        <v>1</v>
      </c>
      <c r="AA450">
        <v>96982</v>
      </c>
      <c r="AB450">
        <v>0</v>
      </c>
      <c r="AC450" t="s">
        <v>189</v>
      </c>
      <c r="AD450">
        <v>0</v>
      </c>
      <c r="AE450">
        <v>1</v>
      </c>
      <c r="AF450">
        <v>1</v>
      </c>
      <c r="AG450">
        <v>200809440</v>
      </c>
      <c r="AH450">
        <v>5</v>
      </c>
      <c r="AI450">
        <v>1</v>
      </c>
      <c r="AJ450">
        <v>1</v>
      </c>
      <c r="AK450">
        <v>0</v>
      </c>
      <c r="AL450" s="33" t="s">
        <v>648</v>
      </c>
      <c r="AO450" t="s">
        <v>189</v>
      </c>
      <c r="AP450">
        <v>17</v>
      </c>
      <c r="AQ450" t="s">
        <v>199</v>
      </c>
      <c r="AR450" t="s">
        <v>36</v>
      </c>
      <c r="AS450" t="s">
        <v>965</v>
      </c>
      <c r="AT450" t="s">
        <v>966</v>
      </c>
      <c r="AV450">
        <v>0</v>
      </c>
      <c r="AW450">
        <v>780</v>
      </c>
      <c r="AX450" t="s">
        <v>187</v>
      </c>
    </row>
    <row r="451" spans="1:51" hidden="1" x14ac:dyDescent="0.2">
      <c r="A451" s="14" t="s">
        <v>180</v>
      </c>
      <c r="B451">
        <v>1905</v>
      </c>
      <c r="C451">
        <v>0</v>
      </c>
      <c r="D451" s="17" t="s">
        <v>568</v>
      </c>
      <c r="E451" t="s">
        <v>967</v>
      </c>
      <c r="F451">
        <v>100</v>
      </c>
      <c r="G451" t="s">
        <v>188</v>
      </c>
      <c r="H451" s="11">
        <v>0</v>
      </c>
      <c r="I451">
        <v>13595.95</v>
      </c>
      <c r="J451" t="s">
        <v>182</v>
      </c>
      <c r="K451">
        <v>2</v>
      </c>
      <c r="L451" t="s">
        <v>196</v>
      </c>
      <c r="M451" s="11">
        <v>4374298827</v>
      </c>
      <c r="O451" s="11" t="s">
        <v>968</v>
      </c>
      <c r="Q451" s="11" t="s">
        <v>59</v>
      </c>
      <c r="R451" t="s">
        <v>268</v>
      </c>
      <c r="S451" t="s">
        <v>197</v>
      </c>
      <c r="T451">
        <v>198</v>
      </c>
      <c r="U451" t="s">
        <v>198</v>
      </c>
      <c r="V451">
        <v>100</v>
      </c>
      <c r="W451" t="s">
        <v>182</v>
      </c>
      <c r="X451">
        <v>2</v>
      </c>
      <c r="Y451">
        <v>-13595.95</v>
      </c>
      <c r="Z451">
        <v>1</v>
      </c>
      <c r="AA451">
        <v>95922</v>
      </c>
      <c r="AB451">
        <v>0</v>
      </c>
      <c r="AC451" t="s">
        <v>189</v>
      </c>
      <c r="AD451">
        <v>0</v>
      </c>
      <c r="AE451">
        <v>1</v>
      </c>
      <c r="AF451">
        <v>1</v>
      </c>
      <c r="AG451">
        <v>5</v>
      </c>
      <c r="AI451">
        <v>1</v>
      </c>
      <c r="AJ451">
        <v>1</v>
      </c>
      <c r="AK451">
        <v>0</v>
      </c>
      <c r="AL451" s="33" t="s">
        <v>567</v>
      </c>
      <c r="AO451" t="s">
        <v>189</v>
      </c>
      <c r="AP451">
        <v>17</v>
      </c>
      <c r="AQ451" t="s">
        <v>199</v>
      </c>
      <c r="AR451" t="s">
        <v>59</v>
      </c>
      <c r="AS451" t="s">
        <v>568</v>
      </c>
      <c r="AT451" t="s">
        <v>967</v>
      </c>
      <c r="AV451">
        <v>0</v>
      </c>
      <c r="AW451">
        <v>13595.95</v>
      </c>
      <c r="AX451" t="s">
        <v>187</v>
      </c>
    </row>
    <row r="452" spans="1:51" hidden="1" x14ac:dyDescent="0.2">
      <c r="A452" s="14" t="s">
        <v>180</v>
      </c>
      <c r="B452">
        <v>1905</v>
      </c>
      <c r="C452">
        <v>0</v>
      </c>
      <c r="D452" s="17" t="s">
        <v>568</v>
      </c>
      <c r="E452" t="s">
        <v>967</v>
      </c>
      <c r="F452">
        <v>100</v>
      </c>
      <c r="G452" t="s">
        <v>181</v>
      </c>
      <c r="H452" s="11">
        <v>13595.95</v>
      </c>
      <c r="I452">
        <v>0</v>
      </c>
      <c r="J452" t="s">
        <v>182</v>
      </c>
      <c r="K452">
        <v>2</v>
      </c>
      <c r="L452" t="s">
        <v>196</v>
      </c>
      <c r="M452" s="11">
        <v>4374298827</v>
      </c>
      <c r="O452" s="11" t="s">
        <v>968</v>
      </c>
      <c r="Q452" s="11" t="s">
        <v>59</v>
      </c>
      <c r="R452" t="s">
        <v>268</v>
      </c>
      <c r="S452" t="s">
        <v>197</v>
      </c>
      <c r="T452">
        <v>198</v>
      </c>
      <c r="U452" t="s">
        <v>198</v>
      </c>
      <c r="V452">
        <v>100</v>
      </c>
      <c r="W452" t="s">
        <v>182</v>
      </c>
      <c r="X452">
        <v>2</v>
      </c>
      <c r="Y452">
        <v>13595.95</v>
      </c>
      <c r="Z452">
        <v>1</v>
      </c>
      <c r="AA452">
        <v>96862</v>
      </c>
      <c r="AB452">
        <v>0</v>
      </c>
      <c r="AC452" t="s">
        <v>186</v>
      </c>
      <c r="AD452">
        <v>0</v>
      </c>
      <c r="AE452">
        <v>10</v>
      </c>
      <c r="AF452">
        <v>1</v>
      </c>
      <c r="AG452">
        <v>5</v>
      </c>
      <c r="AI452">
        <v>1</v>
      </c>
      <c r="AJ452">
        <v>1</v>
      </c>
      <c r="AK452">
        <v>0</v>
      </c>
      <c r="AL452" s="33" t="s">
        <v>604</v>
      </c>
      <c r="AO452" t="s">
        <v>186</v>
      </c>
      <c r="AP452">
        <v>56</v>
      </c>
      <c r="AQ452" t="s">
        <v>199</v>
      </c>
      <c r="AR452" t="s">
        <v>59</v>
      </c>
      <c r="AS452" t="s">
        <v>568</v>
      </c>
      <c r="AT452" t="s">
        <v>967</v>
      </c>
      <c r="AV452">
        <v>13595.95</v>
      </c>
      <c r="AW452">
        <v>0</v>
      </c>
      <c r="AX452" t="s">
        <v>187</v>
      </c>
      <c r="AY452" t="str">
        <f>+MID(D452,4,2)</f>
        <v>10</v>
      </c>
    </row>
    <row r="453" spans="1:51" hidden="1" x14ac:dyDescent="0.2">
      <c r="A453" s="14" t="s">
        <v>180</v>
      </c>
      <c r="B453">
        <v>1905</v>
      </c>
      <c r="C453">
        <v>0</v>
      </c>
      <c r="D453" s="17" t="s">
        <v>568</v>
      </c>
      <c r="E453" t="s">
        <v>969</v>
      </c>
      <c r="F453">
        <v>100</v>
      </c>
      <c r="G453" t="s">
        <v>188</v>
      </c>
      <c r="H453" s="11">
        <v>0</v>
      </c>
      <c r="I453">
        <v>5554.96</v>
      </c>
      <c r="J453" t="s">
        <v>182</v>
      </c>
      <c r="K453">
        <v>2</v>
      </c>
      <c r="L453" t="s">
        <v>196</v>
      </c>
      <c r="M453" s="11">
        <v>4380396845</v>
      </c>
      <c r="O453" s="11" t="s">
        <v>745</v>
      </c>
      <c r="Q453" s="11" t="s">
        <v>59</v>
      </c>
      <c r="R453" t="s">
        <v>268</v>
      </c>
      <c r="S453" t="s">
        <v>197</v>
      </c>
      <c r="T453">
        <v>198</v>
      </c>
      <c r="U453" t="s">
        <v>198</v>
      </c>
      <c r="V453">
        <v>100</v>
      </c>
      <c r="W453" t="s">
        <v>182</v>
      </c>
      <c r="X453">
        <v>2</v>
      </c>
      <c r="Y453">
        <v>-5554.96</v>
      </c>
      <c r="Z453">
        <v>1</v>
      </c>
      <c r="AA453">
        <v>95989</v>
      </c>
      <c r="AB453">
        <v>0</v>
      </c>
      <c r="AC453" t="s">
        <v>189</v>
      </c>
      <c r="AD453">
        <v>0</v>
      </c>
      <c r="AE453">
        <v>1</v>
      </c>
      <c r="AF453">
        <v>1</v>
      </c>
      <c r="AG453">
        <v>5</v>
      </c>
      <c r="AI453">
        <v>1</v>
      </c>
      <c r="AJ453">
        <v>1</v>
      </c>
      <c r="AK453">
        <v>0</v>
      </c>
      <c r="AL453" s="33" t="s">
        <v>572</v>
      </c>
      <c r="AO453" t="s">
        <v>189</v>
      </c>
      <c r="AP453">
        <v>17</v>
      </c>
      <c r="AQ453" t="s">
        <v>199</v>
      </c>
      <c r="AR453" t="s">
        <v>59</v>
      </c>
      <c r="AS453" t="s">
        <v>568</v>
      </c>
      <c r="AT453" t="s">
        <v>969</v>
      </c>
      <c r="AV453">
        <v>0</v>
      </c>
      <c r="AW453">
        <v>5554.96</v>
      </c>
      <c r="AX453" t="s">
        <v>187</v>
      </c>
    </row>
    <row r="454" spans="1:51" hidden="1" x14ac:dyDescent="0.2">
      <c r="A454" s="14" t="s">
        <v>180</v>
      </c>
      <c r="B454">
        <v>1905</v>
      </c>
      <c r="C454">
        <v>0</v>
      </c>
      <c r="D454" s="17" t="s">
        <v>568</v>
      </c>
      <c r="E454" t="s">
        <v>969</v>
      </c>
      <c r="F454">
        <v>100</v>
      </c>
      <c r="G454" t="s">
        <v>181</v>
      </c>
      <c r="H454" s="11">
        <v>5554.96</v>
      </c>
      <c r="I454">
        <v>0</v>
      </c>
      <c r="J454" t="s">
        <v>182</v>
      </c>
      <c r="K454">
        <v>2</v>
      </c>
      <c r="L454" t="s">
        <v>196</v>
      </c>
      <c r="M454" s="11">
        <v>4380396845</v>
      </c>
      <c r="O454" s="11" t="s">
        <v>745</v>
      </c>
      <c r="Q454" s="11" t="s">
        <v>59</v>
      </c>
      <c r="R454" t="s">
        <v>268</v>
      </c>
      <c r="S454" t="s">
        <v>197</v>
      </c>
      <c r="T454">
        <v>198</v>
      </c>
      <c r="U454" t="s">
        <v>198</v>
      </c>
      <c r="V454">
        <v>100</v>
      </c>
      <c r="W454" t="s">
        <v>182</v>
      </c>
      <c r="X454">
        <v>2</v>
      </c>
      <c r="Y454">
        <v>5554.96</v>
      </c>
      <c r="Z454">
        <v>1</v>
      </c>
      <c r="AA454">
        <v>96874</v>
      </c>
      <c r="AB454">
        <v>0</v>
      </c>
      <c r="AC454" t="s">
        <v>186</v>
      </c>
      <c r="AD454">
        <v>0</v>
      </c>
      <c r="AE454">
        <v>7</v>
      </c>
      <c r="AF454">
        <v>1</v>
      </c>
      <c r="AG454">
        <v>5</v>
      </c>
      <c r="AI454">
        <v>1</v>
      </c>
      <c r="AJ454">
        <v>1</v>
      </c>
      <c r="AK454">
        <v>0</v>
      </c>
      <c r="AL454" s="33" t="s">
        <v>668</v>
      </c>
      <c r="AO454" t="s">
        <v>186</v>
      </c>
      <c r="AP454">
        <v>56</v>
      </c>
      <c r="AQ454" t="s">
        <v>199</v>
      </c>
      <c r="AR454" t="s">
        <v>59</v>
      </c>
      <c r="AS454" t="s">
        <v>568</v>
      </c>
      <c r="AT454" t="s">
        <v>969</v>
      </c>
      <c r="AV454">
        <v>5554.96</v>
      </c>
      <c r="AW454">
        <v>0</v>
      </c>
      <c r="AX454" t="s">
        <v>187</v>
      </c>
      <c r="AY454" t="str">
        <f>+MID(D454,4,2)</f>
        <v>10</v>
      </c>
    </row>
    <row r="455" spans="1:51" hidden="1" x14ac:dyDescent="0.2">
      <c r="A455" s="14" t="s">
        <v>180</v>
      </c>
      <c r="B455">
        <v>1905</v>
      </c>
      <c r="C455">
        <v>0</v>
      </c>
      <c r="D455" s="17" t="s">
        <v>594</v>
      </c>
      <c r="E455" t="s">
        <v>970</v>
      </c>
      <c r="F455">
        <v>100</v>
      </c>
      <c r="G455" t="s">
        <v>188</v>
      </c>
      <c r="H455" s="11">
        <v>0</v>
      </c>
      <c r="I455">
        <v>7511.43</v>
      </c>
      <c r="J455" t="s">
        <v>182</v>
      </c>
      <c r="K455">
        <v>2</v>
      </c>
      <c r="L455" t="s">
        <v>196</v>
      </c>
      <c r="M455" s="11">
        <v>4385269477</v>
      </c>
      <c r="O455" s="11" t="s">
        <v>666</v>
      </c>
      <c r="Q455" s="11" t="s">
        <v>59</v>
      </c>
      <c r="R455" t="s">
        <v>268</v>
      </c>
      <c r="S455" t="s">
        <v>197</v>
      </c>
      <c r="T455">
        <v>198</v>
      </c>
      <c r="U455" t="s">
        <v>198</v>
      </c>
      <c r="V455">
        <v>100</v>
      </c>
      <c r="W455" t="s">
        <v>182</v>
      </c>
      <c r="X455">
        <v>2</v>
      </c>
      <c r="Y455">
        <v>-7511.43</v>
      </c>
      <c r="Z455">
        <v>1</v>
      </c>
      <c r="AA455">
        <v>96672</v>
      </c>
      <c r="AB455">
        <v>0</v>
      </c>
      <c r="AC455" t="s">
        <v>189</v>
      </c>
      <c r="AD455">
        <v>0</v>
      </c>
      <c r="AE455">
        <v>1</v>
      </c>
      <c r="AF455">
        <v>1</v>
      </c>
      <c r="AG455">
        <v>5</v>
      </c>
      <c r="AI455">
        <v>1</v>
      </c>
      <c r="AJ455">
        <v>1</v>
      </c>
      <c r="AK455">
        <v>0</v>
      </c>
      <c r="AL455" s="33" t="s">
        <v>882</v>
      </c>
      <c r="AO455" t="s">
        <v>189</v>
      </c>
      <c r="AP455">
        <v>17</v>
      </c>
      <c r="AQ455" t="s">
        <v>199</v>
      </c>
      <c r="AR455" t="s">
        <v>59</v>
      </c>
      <c r="AS455" t="s">
        <v>594</v>
      </c>
      <c r="AT455" t="s">
        <v>970</v>
      </c>
      <c r="AV455">
        <v>0</v>
      </c>
      <c r="AW455">
        <v>7511.43</v>
      </c>
      <c r="AX455" t="s">
        <v>187</v>
      </c>
    </row>
    <row r="456" spans="1:51" hidden="1" x14ac:dyDescent="0.2">
      <c r="A456" s="14" t="s">
        <v>180</v>
      </c>
      <c r="B456">
        <v>1905</v>
      </c>
      <c r="C456">
        <v>0</v>
      </c>
      <c r="D456" s="17" t="s">
        <v>594</v>
      </c>
      <c r="E456" t="s">
        <v>970</v>
      </c>
      <c r="F456">
        <v>100</v>
      </c>
      <c r="G456" t="s">
        <v>181</v>
      </c>
      <c r="H456" s="11">
        <v>7511.43</v>
      </c>
      <c r="I456">
        <v>0</v>
      </c>
      <c r="J456" t="s">
        <v>182</v>
      </c>
      <c r="K456">
        <v>2</v>
      </c>
      <c r="L456" t="s">
        <v>196</v>
      </c>
      <c r="M456" s="11">
        <v>4385269477</v>
      </c>
      <c r="O456" s="11" t="s">
        <v>666</v>
      </c>
      <c r="Q456" s="11" t="s">
        <v>59</v>
      </c>
      <c r="R456" t="s">
        <v>268</v>
      </c>
      <c r="S456" t="s">
        <v>197</v>
      </c>
      <c r="T456">
        <v>198</v>
      </c>
      <c r="U456" t="s">
        <v>198</v>
      </c>
      <c r="V456">
        <v>100</v>
      </c>
      <c r="W456" t="s">
        <v>182</v>
      </c>
      <c r="X456">
        <v>2</v>
      </c>
      <c r="Y456">
        <v>7511.43</v>
      </c>
      <c r="Z456">
        <v>1</v>
      </c>
      <c r="AA456">
        <v>97275</v>
      </c>
      <c r="AB456">
        <v>0</v>
      </c>
      <c r="AC456" t="s">
        <v>186</v>
      </c>
      <c r="AD456">
        <v>0</v>
      </c>
      <c r="AE456">
        <v>6</v>
      </c>
      <c r="AF456">
        <v>1</v>
      </c>
      <c r="AG456">
        <v>5</v>
      </c>
      <c r="AI456">
        <v>1</v>
      </c>
      <c r="AJ456">
        <v>1</v>
      </c>
      <c r="AK456">
        <v>0</v>
      </c>
      <c r="AL456" s="33" t="s">
        <v>637</v>
      </c>
      <c r="AO456" t="s">
        <v>186</v>
      </c>
      <c r="AP456">
        <v>56</v>
      </c>
      <c r="AQ456" t="s">
        <v>199</v>
      </c>
      <c r="AR456" t="s">
        <v>59</v>
      </c>
      <c r="AS456" t="s">
        <v>594</v>
      </c>
      <c r="AT456" t="s">
        <v>970</v>
      </c>
      <c r="AV456">
        <v>7511.43</v>
      </c>
      <c r="AW456">
        <v>0</v>
      </c>
      <c r="AX456" t="s">
        <v>187</v>
      </c>
      <c r="AY456" t="str">
        <f>+MID(D456,4,2)</f>
        <v>11</v>
      </c>
    </row>
    <row r="457" spans="1:51" hidden="1" x14ac:dyDescent="0.2">
      <c r="A457" s="14" t="s">
        <v>180</v>
      </c>
      <c r="B457">
        <v>1905</v>
      </c>
      <c r="C457">
        <v>0</v>
      </c>
      <c r="D457" s="17" t="s">
        <v>594</v>
      </c>
      <c r="E457" t="s">
        <v>971</v>
      </c>
      <c r="F457">
        <v>100</v>
      </c>
      <c r="G457" t="s">
        <v>188</v>
      </c>
      <c r="H457" s="11">
        <v>0</v>
      </c>
      <c r="I457">
        <v>17382.990000000002</v>
      </c>
      <c r="J457" t="s">
        <v>182</v>
      </c>
      <c r="K457">
        <v>2</v>
      </c>
      <c r="L457" t="s">
        <v>196</v>
      </c>
      <c r="M457" s="11">
        <v>4387864058</v>
      </c>
      <c r="O457" s="11" t="s">
        <v>748</v>
      </c>
      <c r="Q457" s="11" t="s">
        <v>59</v>
      </c>
      <c r="R457" t="s">
        <v>268</v>
      </c>
      <c r="S457" t="s">
        <v>197</v>
      </c>
      <c r="T457">
        <v>198</v>
      </c>
      <c r="U457" t="s">
        <v>198</v>
      </c>
      <c r="V457">
        <v>100</v>
      </c>
      <c r="W457" t="s">
        <v>182</v>
      </c>
      <c r="X457">
        <v>2</v>
      </c>
      <c r="Y457">
        <v>-17382.990000000002</v>
      </c>
      <c r="Z457">
        <v>1</v>
      </c>
      <c r="AA457">
        <v>96682</v>
      </c>
      <c r="AB457">
        <v>0</v>
      </c>
      <c r="AC457" t="s">
        <v>189</v>
      </c>
      <c r="AD457">
        <v>0</v>
      </c>
      <c r="AE457">
        <v>1</v>
      </c>
      <c r="AF457">
        <v>1</v>
      </c>
      <c r="AG457">
        <v>5</v>
      </c>
      <c r="AI457">
        <v>1</v>
      </c>
      <c r="AJ457">
        <v>1</v>
      </c>
      <c r="AK457">
        <v>0</v>
      </c>
      <c r="AL457" s="33" t="s">
        <v>865</v>
      </c>
      <c r="AO457" t="s">
        <v>189</v>
      </c>
      <c r="AP457">
        <v>17</v>
      </c>
      <c r="AQ457" t="s">
        <v>199</v>
      </c>
      <c r="AR457" t="s">
        <v>59</v>
      </c>
      <c r="AS457" t="s">
        <v>594</v>
      </c>
      <c r="AT457" t="s">
        <v>971</v>
      </c>
      <c r="AV457">
        <v>0</v>
      </c>
      <c r="AW457">
        <v>17382.990000000002</v>
      </c>
      <c r="AX457" t="s">
        <v>187</v>
      </c>
    </row>
    <row r="458" spans="1:51" hidden="1" x14ac:dyDescent="0.2">
      <c r="A458" s="14" t="s">
        <v>180</v>
      </c>
      <c r="B458">
        <v>1905</v>
      </c>
      <c r="C458">
        <v>0</v>
      </c>
      <c r="D458" s="17" t="s">
        <v>594</v>
      </c>
      <c r="E458" t="s">
        <v>971</v>
      </c>
      <c r="F458">
        <v>100</v>
      </c>
      <c r="G458" t="s">
        <v>181</v>
      </c>
      <c r="H458" s="11">
        <v>17382.990000000002</v>
      </c>
      <c r="I458">
        <v>0</v>
      </c>
      <c r="J458" t="s">
        <v>182</v>
      </c>
      <c r="K458">
        <v>2</v>
      </c>
      <c r="L458" t="s">
        <v>196</v>
      </c>
      <c r="M458" s="11">
        <v>4387864058</v>
      </c>
      <c r="O458" s="11" t="s">
        <v>748</v>
      </c>
      <c r="Q458" s="11" t="s">
        <v>59</v>
      </c>
      <c r="R458" t="s">
        <v>268</v>
      </c>
      <c r="S458" t="s">
        <v>197</v>
      </c>
      <c r="T458">
        <v>198</v>
      </c>
      <c r="U458" t="s">
        <v>198</v>
      </c>
      <c r="V458">
        <v>100</v>
      </c>
      <c r="W458" t="s">
        <v>182</v>
      </c>
      <c r="X458">
        <v>2</v>
      </c>
      <c r="Y458">
        <v>17382.990000000002</v>
      </c>
      <c r="Z458">
        <v>1</v>
      </c>
      <c r="AA458">
        <v>97497</v>
      </c>
      <c r="AB458">
        <v>0</v>
      </c>
      <c r="AC458" t="s">
        <v>186</v>
      </c>
      <c r="AD458">
        <v>0</v>
      </c>
      <c r="AE458">
        <v>7</v>
      </c>
      <c r="AF458">
        <v>1</v>
      </c>
      <c r="AG458">
        <v>5</v>
      </c>
      <c r="AI458">
        <v>1</v>
      </c>
      <c r="AJ458">
        <v>1</v>
      </c>
      <c r="AK458">
        <v>0</v>
      </c>
      <c r="AL458" s="33" t="s">
        <v>617</v>
      </c>
      <c r="AO458" t="s">
        <v>186</v>
      </c>
      <c r="AP458">
        <v>56</v>
      </c>
      <c r="AQ458" t="s">
        <v>199</v>
      </c>
      <c r="AR458" t="s">
        <v>59</v>
      </c>
      <c r="AS458" t="s">
        <v>594</v>
      </c>
      <c r="AT458" t="s">
        <v>971</v>
      </c>
      <c r="AV458">
        <v>17382.990000000002</v>
      </c>
      <c r="AW458">
        <v>0</v>
      </c>
      <c r="AX458" t="s">
        <v>187</v>
      </c>
      <c r="AY458" t="str">
        <f>+MID(D458,4,2)</f>
        <v>11</v>
      </c>
    </row>
    <row r="459" spans="1:51" hidden="1" x14ac:dyDescent="0.2">
      <c r="A459" s="14" t="s">
        <v>180</v>
      </c>
      <c r="B459">
        <v>1905</v>
      </c>
      <c r="C459">
        <v>0</v>
      </c>
      <c r="D459" s="17" t="s">
        <v>598</v>
      </c>
      <c r="E459" t="s">
        <v>972</v>
      </c>
      <c r="F459">
        <v>100</v>
      </c>
      <c r="G459" t="s">
        <v>188</v>
      </c>
      <c r="H459" s="11">
        <v>0</v>
      </c>
      <c r="I459">
        <v>17656.79</v>
      </c>
      <c r="J459" t="s">
        <v>182</v>
      </c>
      <c r="K459">
        <v>2</v>
      </c>
      <c r="L459" t="s">
        <v>196</v>
      </c>
      <c r="M459" s="11">
        <v>4390812619</v>
      </c>
      <c r="O459" s="11" t="s">
        <v>698</v>
      </c>
      <c r="Q459" s="11" t="s">
        <v>59</v>
      </c>
      <c r="R459" t="s">
        <v>268</v>
      </c>
      <c r="S459" t="s">
        <v>197</v>
      </c>
      <c r="T459">
        <v>198</v>
      </c>
      <c r="U459" t="s">
        <v>198</v>
      </c>
      <c r="V459">
        <v>100</v>
      </c>
      <c r="W459" t="s">
        <v>182</v>
      </c>
      <c r="X459">
        <v>2</v>
      </c>
      <c r="Y459">
        <v>-17656.79</v>
      </c>
      <c r="Z459">
        <v>1</v>
      </c>
      <c r="AA459">
        <v>97374</v>
      </c>
      <c r="AB459">
        <v>0</v>
      </c>
      <c r="AC459" t="s">
        <v>189</v>
      </c>
      <c r="AD459">
        <v>0</v>
      </c>
      <c r="AE459">
        <v>1</v>
      </c>
      <c r="AF459">
        <v>1</v>
      </c>
      <c r="AG459">
        <v>5</v>
      </c>
      <c r="AI459">
        <v>1</v>
      </c>
      <c r="AJ459">
        <v>1</v>
      </c>
      <c r="AK459">
        <v>0</v>
      </c>
      <c r="AL459" s="33" t="s">
        <v>641</v>
      </c>
      <c r="AO459" t="s">
        <v>189</v>
      </c>
      <c r="AP459">
        <v>17</v>
      </c>
      <c r="AQ459" t="s">
        <v>199</v>
      </c>
      <c r="AR459" t="s">
        <v>59</v>
      </c>
      <c r="AS459" t="s">
        <v>598</v>
      </c>
      <c r="AT459" t="s">
        <v>972</v>
      </c>
      <c r="AV459">
        <v>0</v>
      </c>
      <c r="AW459">
        <v>17656.79</v>
      </c>
      <c r="AX459" t="s">
        <v>187</v>
      </c>
    </row>
    <row r="460" spans="1:51" hidden="1" x14ac:dyDescent="0.2">
      <c r="A460" s="14" t="s">
        <v>180</v>
      </c>
      <c r="B460">
        <v>1905</v>
      </c>
      <c r="C460">
        <v>0</v>
      </c>
      <c r="D460" s="17" t="s">
        <v>598</v>
      </c>
      <c r="E460" t="s">
        <v>973</v>
      </c>
      <c r="F460">
        <v>100</v>
      </c>
      <c r="G460" t="s">
        <v>188</v>
      </c>
      <c r="H460" s="11">
        <v>0</v>
      </c>
      <c r="I460">
        <v>7320.09</v>
      </c>
      <c r="J460" t="s">
        <v>182</v>
      </c>
      <c r="K460">
        <v>2</v>
      </c>
      <c r="L460" t="s">
        <v>196</v>
      </c>
      <c r="M460" s="11">
        <v>4390812620</v>
      </c>
      <c r="O460" s="11" t="s">
        <v>698</v>
      </c>
      <c r="Q460" s="11" t="s">
        <v>59</v>
      </c>
      <c r="R460" t="s">
        <v>268</v>
      </c>
      <c r="S460" t="s">
        <v>197</v>
      </c>
      <c r="T460">
        <v>198</v>
      </c>
      <c r="U460" t="s">
        <v>198</v>
      </c>
      <c r="V460">
        <v>100</v>
      </c>
      <c r="W460" t="s">
        <v>182</v>
      </c>
      <c r="X460">
        <v>2</v>
      </c>
      <c r="Y460">
        <v>-7320.09</v>
      </c>
      <c r="Z460">
        <v>1</v>
      </c>
      <c r="AA460">
        <v>97373</v>
      </c>
      <c r="AB460">
        <v>0</v>
      </c>
      <c r="AC460" t="s">
        <v>189</v>
      </c>
      <c r="AD460">
        <v>0</v>
      </c>
      <c r="AE460">
        <v>1</v>
      </c>
      <c r="AF460">
        <v>1</v>
      </c>
      <c r="AG460">
        <v>5</v>
      </c>
      <c r="AI460">
        <v>1</v>
      </c>
      <c r="AJ460">
        <v>1</v>
      </c>
      <c r="AK460">
        <v>0</v>
      </c>
      <c r="AL460" s="33" t="s">
        <v>641</v>
      </c>
      <c r="AO460" t="s">
        <v>189</v>
      </c>
      <c r="AP460">
        <v>17</v>
      </c>
      <c r="AQ460" t="s">
        <v>199</v>
      </c>
      <c r="AR460" t="s">
        <v>59</v>
      </c>
      <c r="AS460" t="s">
        <v>598</v>
      </c>
      <c r="AT460" t="s">
        <v>973</v>
      </c>
      <c r="AV460">
        <v>0</v>
      </c>
      <c r="AW460">
        <v>7320.09</v>
      </c>
      <c r="AX460" t="s">
        <v>187</v>
      </c>
    </row>
    <row r="461" spans="1:51" hidden="1" x14ac:dyDescent="0.2">
      <c r="A461" s="14" t="s">
        <v>180</v>
      </c>
      <c r="B461">
        <v>1923</v>
      </c>
      <c r="C461">
        <v>0</v>
      </c>
      <c r="D461" s="17" t="s">
        <v>568</v>
      </c>
      <c r="E461" t="s">
        <v>974</v>
      </c>
      <c r="F461">
        <v>100</v>
      </c>
      <c r="G461" t="s">
        <v>188</v>
      </c>
      <c r="H461" s="11">
        <v>0</v>
      </c>
      <c r="I461">
        <v>1308.69</v>
      </c>
      <c r="J461" t="s">
        <v>182</v>
      </c>
      <c r="K461">
        <v>2</v>
      </c>
      <c r="L461" t="s">
        <v>191</v>
      </c>
      <c r="M461" s="11">
        <v>23160000400009</v>
      </c>
      <c r="N461" t="s">
        <v>181</v>
      </c>
      <c r="O461" s="11" t="s">
        <v>494</v>
      </c>
      <c r="Q461" s="11" t="s">
        <v>65</v>
      </c>
      <c r="R461" t="s">
        <v>269</v>
      </c>
      <c r="S461" t="s">
        <v>270</v>
      </c>
      <c r="T461">
        <v>50053</v>
      </c>
      <c r="U461" t="s">
        <v>271</v>
      </c>
      <c r="V461">
        <v>100</v>
      </c>
      <c r="W461" t="s">
        <v>182</v>
      </c>
      <c r="X461">
        <v>2</v>
      </c>
      <c r="Y461">
        <v>-1308.69</v>
      </c>
      <c r="Z461">
        <v>1</v>
      </c>
      <c r="AA461">
        <v>95849</v>
      </c>
      <c r="AB461">
        <v>0</v>
      </c>
      <c r="AC461" t="s">
        <v>189</v>
      </c>
      <c r="AD461">
        <v>0</v>
      </c>
      <c r="AE461">
        <v>1</v>
      </c>
      <c r="AF461">
        <v>1</v>
      </c>
      <c r="AG461">
        <v>200805364</v>
      </c>
      <c r="AH461">
        <v>5</v>
      </c>
      <c r="AI461">
        <v>1</v>
      </c>
      <c r="AJ461">
        <v>1</v>
      </c>
      <c r="AK461">
        <v>0</v>
      </c>
      <c r="AL461" s="33" t="s">
        <v>566</v>
      </c>
      <c r="AO461" t="s">
        <v>189</v>
      </c>
      <c r="AP461">
        <v>17</v>
      </c>
      <c r="AQ461" t="s">
        <v>192</v>
      </c>
      <c r="AR461" t="s">
        <v>65</v>
      </c>
      <c r="AS461" t="s">
        <v>568</v>
      </c>
      <c r="AT461" t="s">
        <v>974</v>
      </c>
      <c r="AV461">
        <v>0</v>
      </c>
      <c r="AW461">
        <v>1308.69</v>
      </c>
      <c r="AX461" t="s">
        <v>187</v>
      </c>
    </row>
    <row r="462" spans="1:51" hidden="1" x14ac:dyDescent="0.2">
      <c r="A462" s="14" t="s">
        <v>180</v>
      </c>
      <c r="B462">
        <v>1923</v>
      </c>
      <c r="C462">
        <v>0</v>
      </c>
      <c r="D462" s="17" t="s">
        <v>568</v>
      </c>
      <c r="E462" t="s">
        <v>974</v>
      </c>
      <c r="F462">
        <v>100</v>
      </c>
      <c r="G462" t="s">
        <v>181</v>
      </c>
      <c r="H462" s="11">
        <v>1308.69</v>
      </c>
      <c r="I462">
        <v>0</v>
      </c>
      <c r="J462" t="s">
        <v>182</v>
      </c>
      <c r="K462">
        <v>2</v>
      </c>
      <c r="L462" t="s">
        <v>191</v>
      </c>
      <c r="M462" s="11">
        <v>23160000400009</v>
      </c>
      <c r="N462" t="s">
        <v>181</v>
      </c>
      <c r="O462" s="11" t="s">
        <v>494</v>
      </c>
      <c r="Q462" s="11" t="s">
        <v>65</v>
      </c>
      <c r="R462" t="s">
        <v>269</v>
      </c>
      <c r="S462" t="s">
        <v>270</v>
      </c>
      <c r="T462">
        <v>50053</v>
      </c>
      <c r="U462" t="s">
        <v>271</v>
      </c>
      <c r="V462">
        <v>100</v>
      </c>
      <c r="W462" t="s">
        <v>182</v>
      </c>
      <c r="X462">
        <v>2</v>
      </c>
      <c r="Y462">
        <v>1308.69</v>
      </c>
      <c r="Z462">
        <v>1</v>
      </c>
      <c r="AA462">
        <v>96526</v>
      </c>
      <c r="AB462">
        <v>0</v>
      </c>
      <c r="AC462" t="s">
        <v>186</v>
      </c>
      <c r="AD462">
        <v>0</v>
      </c>
      <c r="AE462">
        <v>21</v>
      </c>
      <c r="AF462">
        <v>1</v>
      </c>
      <c r="AG462">
        <v>200805364</v>
      </c>
      <c r="AH462">
        <v>5</v>
      </c>
      <c r="AI462">
        <v>1</v>
      </c>
      <c r="AJ462">
        <v>1</v>
      </c>
      <c r="AK462">
        <v>0</v>
      </c>
      <c r="AL462" s="33" t="s">
        <v>604</v>
      </c>
      <c r="AO462" t="s">
        <v>186</v>
      </c>
      <c r="AP462">
        <v>53</v>
      </c>
      <c r="AQ462" t="s">
        <v>192</v>
      </c>
      <c r="AR462" t="s">
        <v>65</v>
      </c>
      <c r="AS462" t="s">
        <v>568</v>
      </c>
      <c r="AT462" t="s">
        <v>974</v>
      </c>
      <c r="AV462">
        <v>1308.69</v>
      </c>
      <c r="AW462">
        <v>0</v>
      </c>
      <c r="AX462" t="s">
        <v>187</v>
      </c>
      <c r="AY462" t="str">
        <f>+MID(D462,4,2)</f>
        <v>10</v>
      </c>
    </row>
    <row r="463" spans="1:51" hidden="1" x14ac:dyDescent="0.2">
      <c r="A463" s="14" t="s">
        <v>180</v>
      </c>
      <c r="B463">
        <v>1923</v>
      </c>
      <c r="C463">
        <v>0</v>
      </c>
      <c r="D463" s="17" t="s">
        <v>594</v>
      </c>
      <c r="E463" t="s">
        <v>975</v>
      </c>
      <c r="F463">
        <v>100</v>
      </c>
      <c r="G463" t="s">
        <v>188</v>
      </c>
      <c r="H463" s="11">
        <v>0</v>
      </c>
      <c r="I463">
        <v>1900.49</v>
      </c>
      <c r="J463" t="s">
        <v>182</v>
      </c>
      <c r="K463">
        <v>2</v>
      </c>
      <c r="L463" t="s">
        <v>191</v>
      </c>
      <c r="M463" s="11">
        <v>23160000400010</v>
      </c>
      <c r="N463" t="s">
        <v>181</v>
      </c>
      <c r="O463" s="11" t="s">
        <v>568</v>
      </c>
      <c r="Q463" s="11" t="s">
        <v>65</v>
      </c>
      <c r="R463" t="s">
        <v>269</v>
      </c>
      <c r="S463" t="s">
        <v>270</v>
      </c>
      <c r="T463">
        <v>50053</v>
      </c>
      <c r="U463" t="s">
        <v>271</v>
      </c>
      <c r="V463">
        <v>100</v>
      </c>
      <c r="W463" t="s">
        <v>182</v>
      </c>
      <c r="X463">
        <v>2</v>
      </c>
      <c r="Y463">
        <v>-1900.49</v>
      </c>
      <c r="Z463">
        <v>1</v>
      </c>
      <c r="AA463">
        <v>96532</v>
      </c>
      <c r="AB463">
        <v>0</v>
      </c>
      <c r="AC463" t="s">
        <v>189</v>
      </c>
      <c r="AD463">
        <v>0</v>
      </c>
      <c r="AE463">
        <v>1</v>
      </c>
      <c r="AF463">
        <v>1</v>
      </c>
      <c r="AG463">
        <v>200805364</v>
      </c>
      <c r="AH463">
        <v>5</v>
      </c>
      <c r="AI463">
        <v>1</v>
      </c>
      <c r="AJ463">
        <v>1</v>
      </c>
      <c r="AK463">
        <v>0</v>
      </c>
      <c r="AL463" s="33" t="s">
        <v>604</v>
      </c>
      <c r="AO463" t="s">
        <v>189</v>
      </c>
      <c r="AP463">
        <v>17</v>
      </c>
      <c r="AQ463" t="s">
        <v>192</v>
      </c>
      <c r="AR463" t="s">
        <v>65</v>
      </c>
      <c r="AS463" t="s">
        <v>594</v>
      </c>
      <c r="AT463" t="s">
        <v>975</v>
      </c>
      <c r="AV463">
        <v>0</v>
      </c>
      <c r="AW463">
        <v>1900.49</v>
      </c>
      <c r="AX463" t="s">
        <v>187</v>
      </c>
    </row>
    <row r="464" spans="1:51" hidden="1" x14ac:dyDescent="0.2">
      <c r="A464" s="14" t="s">
        <v>180</v>
      </c>
      <c r="B464">
        <v>1923</v>
      </c>
      <c r="C464">
        <v>0</v>
      </c>
      <c r="D464" s="17" t="s">
        <v>594</v>
      </c>
      <c r="E464" t="s">
        <v>975</v>
      </c>
      <c r="F464">
        <v>100</v>
      </c>
      <c r="G464" t="s">
        <v>181</v>
      </c>
      <c r="H464" s="11">
        <v>1900.49</v>
      </c>
      <c r="I464">
        <v>0</v>
      </c>
      <c r="J464" t="s">
        <v>182</v>
      </c>
      <c r="K464">
        <v>2</v>
      </c>
      <c r="L464" t="s">
        <v>191</v>
      </c>
      <c r="M464" s="11">
        <v>23160000400010</v>
      </c>
      <c r="N464" t="s">
        <v>181</v>
      </c>
      <c r="O464" s="11" t="s">
        <v>568</v>
      </c>
      <c r="Q464" s="11" t="s">
        <v>65</v>
      </c>
      <c r="R464" t="s">
        <v>269</v>
      </c>
      <c r="S464" t="s">
        <v>270</v>
      </c>
      <c r="T464">
        <v>50053</v>
      </c>
      <c r="U464" t="s">
        <v>271</v>
      </c>
      <c r="V464">
        <v>100</v>
      </c>
      <c r="W464" t="s">
        <v>182</v>
      </c>
      <c r="X464">
        <v>2</v>
      </c>
      <c r="Y464">
        <v>1900.49</v>
      </c>
      <c r="Z464">
        <v>1</v>
      </c>
      <c r="AA464">
        <v>97085</v>
      </c>
      <c r="AB464">
        <v>0</v>
      </c>
      <c r="AC464" t="s">
        <v>186</v>
      </c>
      <c r="AD464">
        <v>0</v>
      </c>
      <c r="AE464">
        <v>19</v>
      </c>
      <c r="AF464">
        <v>1</v>
      </c>
      <c r="AG464">
        <v>200805364</v>
      </c>
      <c r="AH464">
        <v>5</v>
      </c>
      <c r="AI464">
        <v>1</v>
      </c>
      <c r="AJ464">
        <v>1</v>
      </c>
      <c r="AK464">
        <v>0</v>
      </c>
      <c r="AL464" s="33" t="s">
        <v>597</v>
      </c>
      <c r="AO464" t="s">
        <v>186</v>
      </c>
      <c r="AP464">
        <v>53</v>
      </c>
      <c r="AQ464" t="s">
        <v>192</v>
      </c>
      <c r="AR464" t="s">
        <v>65</v>
      </c>
      <c r="AS464" t="s">
        <v>594</v>
      </c>
      <c r="AT464" t="s">
        <v>975</v>
      </c>
      <c r="AV464">
        <v>1900.49</v>
      </c>
      <c r="AW464">
        <v>0</v>
      </c>
      <c r="AX464" t="s">
        <v>187</v>
      </c>
      <c r="AY464" t="str">
        <f>+MID(D464,4,2)</f>
        <v>11</v>
      </c>
    </row>
    <row r="465" spans="1:51" hidden="1" x14ac:dyDescent="0.2">
      <c r="A465" s="14" t="s">
        <v>180</v>
      </c>
      <c r="B465">
        <v>1923</v>
      </c>
      <c r="C465">
        <v>0</v>
      </c>
      <c r="D465" s="17" t="s">
        <v>598</v>
      </c>
      <c r="E465" t="s">
        <v>976</v>
      </c>
      <c r="F465">
        <v>100</v>
      </c>
      <c r="G465" t="s">
        <v>188</v>
      </c>
      <c r="H465" s="11">
        <v>0</v>
      </c>
      <c r="I465">
        <v>1356.99</v>
      </c>
      <c r="J465" t="s">
        <v>182</v>
      </c>
      <c r="K465">
        <v>2</v>
      </c>
      <c r="L465" t="s">
        <v>191</v>
      </c>
      <c r="M465" s="11">
        <v>23160000400011</v>
      </c>
      <c r="N465" t="s">
        <v>181</v>
      </c>
      <c r="O465" s="11" t="s">
        <v>594</v>
      </c>
      <c r="Q465" s="11" t="s">
        <v>65</v>
      </c>
      <c r="R465" t="s">
        <v>269</v>
      </c>
      <c r="S465" t="s">
        <v>270</v>
      </c>
      <c r="T465">
        <v>50053</v>
      </c>
      <c r="U465" t="s">
        <v>271</v>
      </c>
      <c r="V465">
        <v>100</v>
      </c>
      <c r="W465" t="s">
        <v>182</v>
      </c>
      <c r="X465">
        <v>2</v>
      </c>
      <c r="Y465">
        <v>-1356.99</v>
      </c>
      <c r="Z465">
        <v>1</v>
      </c>
      <c r="AA465">
        <v>97189</v>
      </c>
      <c r="AB465">
        <v>0</v>
      </c>
      <c r="AC465" t="s">
        <v>189</v>
      </c>
      <c r="AD465">
        <v>0</v>
      </c>
      <c r="AE465">
        <v>1</v>
      </c>
      <c r="AF465">
        <v>1</v>
      </c>
      <c r="AG465">
        <v>200805364</v>
      </c>
      <c r="AH465">
        <v>5</v>
      </c>
      <c r="AI465">
        <v>1</v>
      </c>
      <c r="AJ465">
        <v>1</v>
      </c>
      <c r="AK465">
        <v>0</v>
      </c>
      <c r="AL465" s="33" t="s">
        <v>698</v>
      </c>
      <c r="AO465" t="s">
        <v>189</v>
      </c>
      <c r="AP465">
        <v>17</v>
      </c>
      <c r="AQ465" t="s">
        <v>192</v>
      </c>
      <c r="AR465" t="s">
        <v>65</v>
      </c>
      <c r="AS465" t="s">
        <v>598</v>
      </c>
      <c r="AT465" t="s">
        <v>976</v>
      </c>
      <c r="AV465">
        <v>0</v>
      </c>
      <c r="AW465">
        <v>1356.99</v>
      </c>
      <c r="AX465" t="s">
        <v>187</v>
      </c>
    </row>
    <row r="466" spans="1:51" x14ac:dyDescent="0.2">
      <c r="A466" s="14" t="s">
        <v>180</v>
      </c>
      <c r="B466">
        <v>1923</v>
      </c>
      <c r="C466">
        <v>0</v>
      </c>
      <c r="D466" s="17" t="s">
        <v>598</v>
      </c>
      <c r="E466" t="s">
        <v>976</v>
      </c>
      <c r="F466">
        <v>100</v>
      </c>
      <c r="G466" t="s">
        <v>181</v>
      </c>
      <c r="H466" s="11">
        <v>1356.99</v>
      </c>
      <c r="I466">
        <v>0</v>
      </c>
      <c r="J466" t="s">
        <v>182</v>
      </c>
      <c r="K466">
        <v>2</v>
      </c>
      <c r="L466" t="s">
        <v>191</v>
      </c>
      <c r="M466" s="11">
        <v>23160000400011</v>
      </c>
      <c r="N466" t="s">
        <v>181</v>
      </c>
      <c r="O466" s="11" t="s">
        <v>594</v>
      </c>
      <c r="Q466" s="11" t="s">
        <v>65</v>
      </c>
      <c r="R466" t="s">
        <v>269</v>
      </c>
      <c r="S466" t="s">
        <v>270</v>
      </c>
      <c r="T466">
        <v>50053</v>
      </c>
      <c r="U466" t="s">
        <v>271</v>
      </c>
      <c r="V466">
        <v>100</v>
      </c>
      <c r="W466" t="s">
        <v>182</v>
      </c>
      <c r="X466">
        <v>2</v>
      </c>
      <c r="Y466">
        <v>1356.99</v>
      </c>
      <c r="Z466">
        <v>1</v>
      </c>
      <c r="AA466">
        <v>97537</v>
      </c>
      <c r="AB466">
        <v>0</v>
      </c>
      <c r="AC466" t="s">
        <v>186</v>
      </c>
      <c r="AD466">
        <v>0</v>
      </c>
      <c r="AE466">
        <v>22</v>
      </c>
      <c r="AF466">
        <v>1</v>
      </c>
      <c r="AG466">
        <v>200805364</v>
      </c>
      <c r="AH466">
        <v>5</v>
      </c>
      <c r="AI466">
        <v>1</v>
      </c>
      <c r="AJ466">
        <v>1</v>
      </c>
      <c r="AK466">
        <v>0</v>
      </c>
      <c r="AL466" s="33" t="s">
        <v>602</v>
      </c>
      <c r="AO466" t="s">
        <v>186</v>
      </c>
      <c r="AP466">
        <v>53</v>
      </c>
      <c r="AQ466" t="s">
        <v>192</v>
      </c>
      <c r="AR466" t="s">
        <v>65</v>
      </c>
      <c r="AS466" t="s">
        <v>598</v>
      </c>
      <c r="AT466" t="s">
        <v>976</v>
      </c>
      <c r="AV466">
        <v>1356.99</v>
      </c>
      <c r="AW466">
        <v>0</v>
      </c>
      <c r="AX466" t="s">
        <v>187</v>
      </c>
      <c r="AY466" t="str">
        <f>+MID(D466,4,2)</f>
        <v>12</v>
      </c>
    </row>
    <row r="467" spans="1:51" hidden="1" x14ac:dyDescent="0.2">
      <c r="A467" s="14" t="s">
        <v>180</v>
      </c>
      <c r="B467">
        <v>1941</v>
      </c>
      <c r="C467">
        <v>0</v>
      </c>
      <c r="D467" s="17" t="s">
        <v>598</v>
      </c>
      <c r="E467" t="s">
        <v>977</v>
      </c>
      <c r="F467">
        <v>100</v>
      </c>
      <c r="G467" t="s">
        <v>188</v>
      </c>
      <c r="H467" s="11">
        <v>0</v>
      </c>
      <c r="I467">
        <v>1500</v>
      </c>
      <c r="J467" t="s">
        <v>182</v>
      </c>
      <c r="K467">
        <v>2</v>
      </c>
      <c r="L467" t="s">
        <v>201</v>
      </c>
      <c r="M467" s="11">
        <v>1001059306</v>
      </c>
      <c r="O467" s="11" t="s">
        <v>554</v>
      </c>
      <c r="Q467" s="11" t="s">
        <v>978</v>
      </c>
      <c r="R467" t="s">
        <v>979</v>
      </c>
      <c r="S467" t="s">
        <v>255</v>
      </c>
      <c r="T467">
        <v>20097</v>
      </c>
      <c r="U467" t="s">
        <v>195</v>
      </c>
      <c r="V467">
        <v>100</v>
      </c>
      <c r="W467" t="s">
        <v>182</v>
      </c>
      <c r="X467">
        <v>2</v>
      </c>
      <c r="Y467">
        <v>-1500</v>
      </c>
      <c r="Z467">
        <v>1</v>
      </c>
      <c r="AA467">
        <v>95839</v>
      </c>
      <c r="AB467">
        <v>0</v>
      </c>
      <c r="AC467" t="s">
        <v>189</v>
      </c>
      <c r="AD467">
        <v>0</v>
      </c>
      <c r="AE467">
        <v>1</v>
      </c>
      <c r="AF467">
        <v>1</v>
      </c>
      <c r="AI467">
        <v>1</v>
      </c>
      <c r="AJ467">
        <v>1</v>
      </c>
      <c r="AK467">
        <v>0</v>
      </c>
      <c r="AL467" s="33" t="s">
        <v>566</v>
      </c>
      <c r="AO467" t="s">
        <v>189</v>
      </c>
      <c r="AP467">
        <v>17</v>
      </c>
      <c r="AQ467" t="s">
        <v>202</v>
      </c>
      <c r="AR467" t="s">
        <v>978</v>
      </c>
      <c r="AS467" t="s">
        <v>598</v>
      </c>
      <c r="AT467" t="s">
        <v>977</v>
      </c>
      <c r="AV467">
        <v>0</v>
      </c>
      <c r="AW467">
        <v>1500</v>
      </c>
      <c r="AX467" t="s">
        <v>187</v>
      </c>
    </row>
    <row r="468" spans="1:51" hidden="1" x14ac:dyDescent="0.2">
      <c r="A468" s="14" t="s">
        <v>180</v>
      </c>
      <c r="B468">
        <v>10004</v>
      </c>
      <c r="C468">
        <v>0</v>
      </c>
      <c r="D468" s="17" t="s">
        <v>568</v>
      </c>
      <c r="E468" t="s">
        <v>980</v>
      </c>
      <c r="F468">
        <v>100</v>
      </c>
      <c r="G468" t="s">
        <v>188</v>
      </c>
      <c r="H468" s="11">
        <v>0</v>
      </c>
      <c r="I468">
        <v>565.45000000000005</v>
      </c>
      <c r="J468" t="s">
        <v>182</v>
      </c>
      <c r="K468">
        <v>2</v>
      </c>
      <c r="L468" t="s">
        <v>201</v>
      </c>
      <c r="M468" s="11">
        <v>622</v>
      </c>
      <c r="N468" t="s">
        <v>185</v>
      </c>
      <c r="O468" s="11" t="s">
        <v>494</v>
      </c>
      <c r="Q468" s="11" t="s">
        <v>28</v>
      </c>
      <c r="R468" t="s">
        <v>273</v>
      </c>
      <c r="S468" t="s">
        <v>272</v>
      </c>
      <c r="T468">
        <v>34074</v>
      </c>
      <c r="U468" t="s">
        <v>185</v>
      </c>
      <c r="V468">
        <v>100</v>
      </c>
      <c r="W468" t="s">
        <v>182</v>
      </c>
      <c r="X468">
        <v>2</v>
      </c>
      <c r="Y468">
        <v>-565.45000000000005</v>
      </c>
      <c r="Z468">
        <v>1</v>
      </c>
      <c r="AA468">
        <v>95948</v>
      </c>
      <c r="AB468">
        <v>0</v>
      </c>
      <c r="AC468" t="s">
        <v>189</v>
      </c>
      <c r="AD468">
        <v>0</v>
      </c>
      <c r="AE468">
        <v>1</v>
      </c>
      <c r="AF468">
        <v>1</v>
      </c>
      <c r="AG468">
        <v>200864630</v>
      </c>
      <c r="AH468">
        <v>5</v>
      </c>
      <c r="AI468">
        <v>1</v>
      </c>
      <c r="AJ468">
        <v>1</v>
      </c>
      <c r="AK468">
        <v>0</v>
      </c>
      <c r="AL468" s="33" t="s">
        <v>745</v>
      </c>
      <c r="AO468" t="s">
        <v>189</v>
      </c>
      <c r="AP468">
        <v>17</v>
      </c>
      <c r="AQ468" t="s">
        <v>202</v>
      </c>
      <c r="AR468" t="s">
        <v>28</v>
      </c>
      <c r="AS468" t="s">
        <v>568</v>
      </c>
      <c r="AT468" t="s">
        <v>980</v>
      </c>
      <c r="AV468">
        <v>0</v>
      </c>
      <c r="AW468">
        <v>565.45000000000005</v>
      </c>
      <c r="AX468" t="s">
        <v>187</v>
      </c>
    </row>
    <row r="469" spans="1:51" hidden="1" x14ac:dyDescent="0.2">
      <c r="A469" s="14" t="s">
        <v>180</v>
      </c>
      <c r="B469">
        <v>10004</v>
      </c>
      <c r="C469">
        <v>0</v>
      </c>
      <c r="D469" s="17" t="s">
        <v>568</v>
      </c>
      <c r="E469" t="s">
        <v>980</v>
      </c>
      <c r="F469">
        <v>100</v>
      </c>
      <c r="G469" t="s">
        <v>181</v>
      </c>
      <c r="H469" s="11">
        <v>565.45000000000005</v>
      </c>
      <c r="I469">
        <v>0</v>
      </c>
      <c r="J469" t="s">
        <v>182</v>
      </c>
      <c r="K469">
        <v>2</v>
      </c>
      <c r="L469" t="s">
        <v>201</v>
      </c>
      <c r="M469" s="11">
        <v>622</v>
      </c>
      <c r="N469" t="s">
        <v>185</v>
      </c>
      <c r="O469" s="11" t="s">
        <v>494</v>
      </c>
      <c r="Q469" s="11" t="s">
        <v>28</v>
      </c>
      <c r="R469" t="s">
        <v>273</v>
      </c>
      <c r="S469" t="s">
        <v>272</v>
      </c>
      <c r="T469">
        <v>34074</v>
      </c>
      <c r="U469" t="s">
        <v>185</v>
      </c>
      <c r="V469">
        <v>100</v>
      </c>
      <c r="W469" t="s">
        <v>182</v>
      </c>
      <c r="X469">
        <v>2</v>
      </c>
      <c r="Y469">
        <v>565.45000000000005</v>
      </c>
      <c r="Z469">
        <v>1</v>
      </c>
      <c r="AA469">
        <v>96838</v>
      </c>
      <c r="AB469">
        <v>0</v>
      </c>
      <c r="AC469" t="s">
        <v>186</v>
      </c>
      <c r="AD469">
        <v>0</v>
      </c>
      <c r="AE469">
        <v>10</v>
      </c>
      <c r="AF469">
        <v>1</v>
      </c>
      <c r="AG469">
        <v>200864630</v>
      </c>
      <c r="AH469">
        <v>5</v>
      </c>
      <c r="AI469">
        <v>1</v>
      </c>
      <c r="AJ469">
        <v>1</v>
      </c>
      <c r="AK469">
        <v>0</v>
      </c>
      <c r="AL469" s="33" t="s">
        <v>568</v>
      </c>
      <c r="AO469" t="s">
        <v>186</v>
      </c>
      <c r="AP469">
        <v>56</v>
      </c>
      <c r="AQ469" t="s">
        <v>202</v>
      </c>
      <c r="AR469" t="s">
        <v>28</v>
      </c>
      <c r="AS469" t="s">
        <v>568</v>
      </c>
      <c r="AT469" t="s">
        <v>980</v>
      </c>
      <c r="AV469">
        <v>565.45000000000005</v>
      </c>
      <c r="AW469">
        <v>0</v>
      </c>
      <c r="AX469" t="s">
        <v>187</v>
      </c>
      <c r="AY469" t="str">
        <f>+MID(D469,4,2)</f>
        <v>10</v>
      </c>
    </row>
    <row r="470" spans="1:51" hidden="1" x14ac:dyDescent="0.2">
      <c r="A470" s="14" t="s">
        <v>180</v>
      </c>
      <c r="B470">
        <v>10004</v>
      </c>
      <c r="C470">
        <v>0</v>
      </c>
      <c r="D470" s="17" t="s">
        <v>594</v>
      </c>
      <c r="E470" t="s">
        <v>981</v>
      </c>
      <c r="F470">
        <v>100</v>
      </c>
      <c r="G470" t="s">
        <v>188</v>
      </c>
      <c r="H470" s="11">
        <v>0</v>
      </c>
      <c r="I470">
        <v>162.29</v>
      </c>
      <c r="J470" t="s">
        <v>182</v>
      </c>
      <c r="K470">
        <v>2</v>
      </c>
      <c r="L470" t="s">
        <v>201</v>
      </c>
      <c r="M470" s="11">
        <v>725</v>
      </c>
      <c r="N470" t="s">
        <v>185</v>
      </c>
      <c r="O470" s="11" t="s">
        <v>568</v>
      </c>
      <c r="Q470" s="11" t="s">
        <v>28</v>
      </c>
      <c r="R470" t="s">
        <v>273</v>
      </c>
      <c r="S470" t="s">
        <v>272</v>
      </c>
      <c r="T470">
        <v>34074</v>
      </c>
      <c r="U470" t="s">
        <v>185</v>
      </c>
      <c r="V470">
        <v>100</v>
      </c>
      <c r="W470" t="s">
        <v>182</v>
      </c>
      <c r="X470">
        <v>2</v>
      </c>
      <c r="Y470">
        <v>-162.29</v>
      </c>
      <c r="Z470">
        <v>1</v>
      </c>
      <c r="AA470">
        <v>96601</v>
      </c>
      <c r="AB470">
        <v>0</v>
      </c>
      <c r="AC470" t="s">
        <v>189</v>
      </c>
      <c r="AD470">
        <v>0</v>
      </c>
      <c r="AE470">
        <v>1</v>
      </c>
      <c r="AF470">
        <v>1</v>
      </c>
      <c r="AG470">
        <v>200864630</v>
      </c>
      <c r="AH470">
        <v>5</v>
      </c>
      <c r="AI470">
        <v>1</v>
      </c>
      <c r="AJ470">
        <v>1</v>
      </c>
      <c r="AK470">
        <v>0</v>
      </c>
      <c r="AL470" s="33" t="s">
        <v>666</v>
      </c>
      <c r="AO470" t="s">
        <v>189</v>
      </c>
      <c r="AP470">
        <v>17</v>
      </c>
      <c r="AQ470" t="s">
        <v>202</v>
      </c>
      <c r="AR470" t="s">
        <v>28</v>
      </c>
      <c r="AS470" t="s">
        <v>594</v>
      </c>
      <c r="AT470" t="s">
        <v>981</v>
      </c>
      <c r="AV470">
        <v>0</v>
      </c>
      <c r="AW470">
        <v>162.29</v>
      </c>
      <c r="AX470" t="s">
        <v>187</v>
      </c>
    </row>
    <row r="471" spans="1:51" hidden="1" x14ac:dyDescent="0.2">
      <c r="A471" s="14" t="s">
        <v>180</v>
      </c>
      <c r="B471">
        <v>10004</v>
      </c>
      <c r="C471">
        <v>0</v>
      </c>
      <c r="D471" s="17" t="s">
        <v>594</v>
      </c>
      <c r="E471" t="s">
        <v>981</v>
      </c>
      <c r="F471">
        <v>100</v>
      </c>
      <c r="G471" t="s">
        <v>181</v>
      </c>
      <c r="H471" s="11">
        <v>162.29</v>
      </c>
      <c r="I471">
        <v>0</v>
      </c>
      <c r="J471" t="s">
        <v>182</v>
      </c>
      <c r="K471">
        <v>2</v>
      </c>
      <c r="L471" t="s">
        <v>201</v>
      </c>
      <c r="M471" s="11">
        <v>725</v>
      </c>
      <c r="N471" t="s">
        <v>185</v>
      </c>
      <c r="O471" s="11" t="s">
        <v>568</v>
      </c>
      <c r="Q471" s="11" t="s">
        <v>28</v>
      </c>
      <c r="R471" t="s">
        <v>273</v>
      </c>
      <c r="S471" t="s">
        <v>272</v>
      </c>
      <c r="T471">
        <v>34074</v>
      </c>
      <c r="U471" t="s">
        <v>185</v>
      </c>
      <c r="V471">
        <v>100</v>
      </c>
      <c r="W471" t="s">
        <v>182</v>
      </c>
      <c r="X471">
        <v>2</v>
      </c>
      <c r="Y471">
        <v>162.29</v>
      </c>
      <c r="Z471">
        <v>1</v>
      </c>
      <c r="AA471">
        <v>97116</v>
      </c>
      <c r="AB471">
        <v>0</v>
      </c>
      <c r="AC471" t="s">
        <v>186</v>
      </c>
      <c r="AD471">
        <v>0</v>
      </c>
      <c r="AE471">
        <v>14</v>
      </c>
      <c r="AF471">
        <v>1</v>
      </c>
      <c r="AG471">
        <v>200864630</v>
      </c>
      <c r="AH471">
        <v>5</v>
      </c>
      <c r="AI471">
        <v>1</v>
      </c>
      <c r="AJ471">
        <v>1</v>
      </c>
      <c r="AK471">
        <v>0</v>
      </c>
      <c r="AL471" s="33" t="s">
        <v>594</v>
      </c>
      <c r="AO471" t="s">
        <v>186</v>
      </c>
      <c r="AP471">
        <v>56</v>
      </c>
      <c r="AQ471" t="s">
        <v>202</v>
      </c>
      <c r="AR471" t="s">
        <v>28</v>
      </c>
      <c r="AS471" t="s">
        <v>594</v>
      </c>
      <c r="AT471" t="s">
        <v>981</v>
      </c>
      <c r="AV471">
        <v>162.29</v>
      </c>
      <c r="AW471">
        <v>0</v>
      </c>
      <c r="AX471" t="s">
        <v>187</v>
      </c>
      <c r="AY471" t="str">
        <f>+MID(D471,4,2)</f>
        <v>11</v>
      </c>
    </row>
    <row r="472" spans="1:51" hidden="1" x14ac:dyDescent="0.2">
      <c r="A472" s="14" t="s">
        <v>180</v>
      </c>
      <c r="B472">
        <v>10004</v>
      </c>
      <c r="C472">
        <v>0</v>
      </c>
      <c r="D472" s="17" t="s">
        <v>598</v>
      </c>
      <c r="E472" t="s">
        <v>982</v>
      </c>
      <c r="F472">
        <v>100</v>
      </c>
      <c r="G472" t="s">
        <v>188</v>
      </c>
      <c r="H472" s="11">
        <v>0</v>
      </c>
      <c r="I472">
        <v>20.079999999999998</v>
      </c>
      <c r="J472" t="s">
        <v>182</v>
      </c>
      <c r="K472">
        <v>2</v>
      </c>
      <c r="L472" t="s">
        <v>201</v>
      </c>
      <c r="M472" s="11">
        <v>793</v>
      </c>
      <c r="N472" t="s">
        <v>185</v>
      </c>
      <c r="O472" s="11" t="s">
        <v>561</v>
      </c>
      <c r="Q472" s="11" t="s">
        <v>28</v>
      </c>
      <c r="R472" t="s">
        <v>273</v>
      </c>
      <c r="S472" t="s">
        <v>272</v>
      </c>
      <c r="T472">
        <v>34074</v>
      </c>
      <c r="U472" t="s">
        <v>185</v>
      </c>
      <c r="V472">
        <v>100</v>
      </c>
      <c r="W472" t="s">
        <v>182</v>
      </c>
      <c r="X472">
        <v>2</v>
      </c>
      <c r="Y472">
        <v>-20.079999999999998</v>
      </c>
      <c r="Z472">
        <v>1</v>
      </c>
      <c r="AA472">
        <v>97173</v>
      </c>
      <c r="AB472">
        <v>0</v>
      </c>
      <c r="AC472" t="s">
        <v>189</v>
      </c>
      <c r="AD472">
        <v>0</v>
      </c>
      <c r="AE472">
        <v>1</v>
      </c>
      <c r="AF472">
        <v>1</v>
      </c>
      <c r="AG472">
        <v>200864630</v>
      </c>
      <c r="AH472">
        <v>5</v>
      </c>
      <c r="AI472">
        <v>1</v>
      </c>
      <c r="AJ472">
        <v>1</v>
      </c>
      <c r="AK472">
        <v>0</v>
      </c>
      <c r="AL472" s="33" t="s">
        <v>732</v>
      </c>
      <c r="AO472" t="s">
        <v>189</v>
      </c>
      <c r="AP472">
        <v>17</v>
      </c>
      <c r="AQ472" t="s">
        <v>202</v>
      </c>
      <c r="AR472" t="s">
        <v>28</v>
      </c>
      <c r="AS472" t="s">
        <v>598</v>
      </c>
      <c r="AT472" t="s">
        <v>982</v>
      </c>
      <c r="AV472">
        <v>0</v>
      </c>
      <c r="AW472">
        <v>20.079999999999998</v>
      </c>
      <c r="AX472" t="s">
        <v>187</v>
      </c>
    </row>
    <row r="473" spans="1:51" hidden="1" x14ac:dyDescent="0.2">
      <c r="A473" s="14" t="s">
        <v>180</v>
      </c>
      <c r="B473">
        <v>10015</v>
      </c>
      <c r="C473">
        <v>0</v>
      </c>
      <c r="D473" s="17" t="s">
        <v>668</v>
      </c>
      <c r="E473" t="s">
        <v>983</v>
      </c>
      <c r="F473">
        <v>100</v>
      </c>
      <c r="G473" t="s">
        <v>188</v>
      </c>
      <c r="H473" s="11">
        <v>0</v>
      </c>
      <c r="I473">
        <v>19.8</v>
      </c>
      <c r="J473" t="s">
        <v>182</v>
      </c>
      <c r="K473">
        <v>2</v>
      </c>
      <c r="L473" t="s">
        <v>183</v>
      </c>
      <c r="M473" s="11">
        <v>233500004914</v>
      </c>
      <c r="O473" s="11" t="s">
        <v>668</v>
      </c>
      <c r="Q473" s="11" t="s">
        <v>85</v>
      </c>
      <c r="R473" t="s">
        <v>984</v>
      </c>
      <c r="S473" t="s">
        <v>985</v>
      </c>
      <c r="T473">
        <v>52011</v>
      </c>
      <c r="U473" t="s">
        <v>986</v>
      </c>
      <c r="V473">
        <v>100</v>
      </c>
      <c r="W473" t="s">
        <v>182</v>
      </c>
      <c r="X473">
        <v>2</v>
      </c>
      <c r="Y473">
        <v>-19.8</v>
      </c>
      <c r="Z473">
        <v>1</v>
      </c>
      <c r="AA473">
        <v>96685</v>
      </c>
      <c r="AB473">
        <v>0</v>
      </c>
      <c r="AC473" t="s">
        <v>189</v>
      </c>
      <c r="AD473">
        <v>0</v>
      </c>
      <c r="AE473">
        <v>1</v>
      </c>
      <c r="AF473">
        <v>1</v>
      </c>
      <c r="AG473">
        <v>311171336</v>
      </c>
      <c r="AI473">
        <v>1</v>
      </c>
      <c r="AJ473">
        <v>1</v>
      </c>
      <c r="AK473">
        <v>0</v>
      </c>
      <c r="AL473" s="33" t="s">
        <v>865</v>
      </c>
      <c r="AO473" t="s">
        <v>189</v>
      </c>
      <c r="AP473">
        <v>17</v>
      </c>
      <c r="AQ473" t="s">
        <v>183</v>
      </c>
      <c r="AR473" t="s">
        <v>85</v>
      </c>
      <c r="AS473" t="s">
        <v>668</v>
      </c>
      <c r="AT473" t="s">
        <v>983</v>
      </c>
      <c r="AV473">
        <v>0</v>
      </c>
      <c r="AW473">
        <v>19.8</v>
      </c>
      <c r="AX473" t="s">
        <v>187</v>
      </c>
    </row>
    <row r="474" spans="1:51" hidden="1" x14ac:dyDescent="0.2">
      <c r="A474" s="14" t="s">
        <v>180</v>
      </c>
      <c r="B474">
        <v>10015</v>
      </c>
      <c r="C474">
        <v>0</v>
      </c>
      <c r="D474" s="17" t="s">
        <v>621</v>
      </c>
      <c r="E474" t="s">
        <v>987</v>
      </c>
      <c r="F474">
        <v>100</v>
      </c>
      <c r="G474" t="s">
        <v>188</v>
      </c>
      <c r="H474" s="11">
        <v>0</v>
      </c>
      <c r="I474">
        <v>75</v>
      </c>
      <c r="J474" t="s">
        <v>182</v>
      </c>
      <c r="K474">
        <v>2</v>
      </c>
      <c r="L474" t="s">
        <v>183</v>
      </c>
      <c r="M474" s="11">
        <v>233500005992</v>
      </c>
      <c r="O474" s="11" t="s">
        <v>621</v>
      </c>
      <c r="Q474" s="11" t="s">
        <v>85</v>
      </c>
      <c r="R474" t="s">
        <v>984</v>
      </c>
      <c r="S474" t="s">
        <v>985</v>
      </c>
      <c r="T474">
        <v>52011</v>
      </c>
      <c r="U474" t="s">
        <v>986</v>
      </c>
      <c r="V474">
        <v>100</v>
      </c>
      <c r="W474" t="s">
        <v>182</v>
      </c>
      <c r="X474">
        <v>2</v>
      </c>
      <c r="Y474">
        <v>-75</v>
      </c>
      <c r="Z474">
        <v>1</v>
      </c>
      <c r="AA474">
        <v>97366</v>
      </c>
      <c r="AB474">
        <v>0</v>
      </c>
      <c r="AC474" t="s">
        <v>189</v>
      </c>
      <c r="AD474">
        <v>0</v>
      </c>
      <c r="AE474">
        <v>1</v>
      </c>
      <c r="AF474">
        <v>1</v>
      </c>
      <c r="AG474">
        <v>311171336</v>
      </c>
      <c r="AI474">
        <v>1</v>
      </c>
      <c r="AJ474">
        <v>1</v>
      </c>
      <c r="AK474">
        <v>0</v>
      </c>
      <c r="AL474" s="33" t="s">
        <v>806</v>
      </c>
      <c r="AO474" t="s">
        <v>189</v>
      </c>
      <c r="AP474">
        <v>17</v>
      </c>
      <c r="AQ474" t="s">
        <v>183</v>
      </c>
      <c r="AR474" t="s">
        <v>85</v>
      </c>
      <c r="AS474" t="s">
        <v>621</v>
      </c>
      <c r="AT474" t="s">
        <v>987</v>
      </c>
      <c r="AV474">
        <v>0</v>
      </c>
      <c r="AW474">
        <v>75</v>
      </c>
      <c r="AX474" t="s">
        <v>187</v>
      </c>
    </row>
    <row r="475" spans="1:51" hidden="1" x14ac:dyDescent="0.2">
      <c r="A475" s="14" t="s">
        <v>180</v>
      </c>
      <c r="B475">
        <v>10043</v>
      </c>
      <c r="C475">
        <v>0</v>
      </c>
      <c r="D475" s="17" t="s">
        <v>594</v>
      </c>
      <c r="E475" t="s">
        <v>988</v>
      </c>
      <c r="F475">
        <v>100</v>
      </c>
      <c r="G475" t="s">
        <v>188</v>
      </c>
      <c r="H475" s="11">
        <v>0</v>
      </c>
      <c r="I475">
        <v>3000</v>
      </c>
      <c r="J475" t="s">
        <v>182</v>
      </c>
      <c r="K475">
        <v>2</v>
      </c>
      <c r="L475" t="s">
        <v>191</v>
      </c>
      <c r="M475" s="11">
        <v>13198</v>
      </c>
      <c r="O475" s="11" t="s">
        <v>560</v>
      </c>
      <c r="Q475" s="11" t="s">
        <v>274</v>
      </c>
      <c r="R475" t="s">
        <v>989</v>
      </c>
      <c r="S475" t="s">
        <v>211</v>
      </c>
      <c r="T475">
        <v>20145</v>
      </c>
      <c r="U475" t="s">
        <v>195</v>
      </c>
      <c r="V475">
        <v>100</v>
      </c>
      <c r="W475" t="s">
        <v>182</v>
      </c>
      <c r="X475">
        <v>2</v>
      </c>
      <c r="Y475">
        <v>-3000</v>
      </c>
      <c r="Z475">
        <v>1</v>
      </c>
      <c r="AA475">
        <v>95813</v>
      </c>
      <c r="AB475">
        <v>0</v>
      </c>
      <c r="AC475" t="s">
        <v>189</v>
      </c>
      <c r="AD475">
        <v>0</v>
      </c>
      <c r="AE475">
        <v>1</v>
      </c>
      <c r="AF475">
        <v>1</v>
      </c>
      <c r="AG475">
        <v>411</v>
      </c>
      <c r="AI475">
        <v>1</v>
      </c>
      <c r="AJ475">
        <v>1</v>
      </c>
      <c r="AK475">
        <v>0</v>
      </c>
      <c r="AL475" s="33" t="s">
        <v>554</v>
      </c>
      <c r="AO475" t="s">
        <v>189</v>
      </c>
      <c r="AP475">
        <v>17</v>
      </c>
      <c r="AQ475" t="s">
        <v>192</v>
      </c>
      <c r="AR475" t="s">
        <v>274</v>
      </c>
      <c r="AS475" t="s">
        <v>594</v>
      </c>
      <c r="AT475" t="s">
        <v>988</v>
      </c>
      <c r="AV475">
        <v>0</v>
      </c>
      <c r="AW475">
        <v>3000</v>
      </c>
      <c r="AX475" t="s">
        <v>187</v>
      </c>
    </row>
    <row r="476" spans="1:51" hidden="1" x14ac:dyDescent="0.2">
      <c r="A476" s="14" t="s">
        <v>180</v>
      </c>
      <c r="B476">
        <v>10043</v>
      </c>
      <c r="C476">
        <v>0</v>
      </c>
      <c r="D476" s="17" t="s">
        <v>594</v>
      </c>
      <c r="E476" t="s">
        <v>988</v>
      </c>
      <c r="F476">
        <v>100</v>
      </c>
      <c r="G476" t="s">
        <v>181</v>
      </c>
      <c r="H476" s="11">
        <v>3000</v>
      </c>
      <c r="I476">
        <v>0</v>
      </c>
      <c r="J476" t="s">
        <v>182</v>
      </c>
      <c r="K476">
        <v>2</v>
      </c>
      <c r="L476" t="s">
        <v>191</v>
      </c>
      <c r="M476" s="11">
        <v>13198</v>
      </c>
      <c r="O476" s="11" t="s">
        <v>560</v>
      </c>
      <c r="Q476" s="11" t="s">
        <v>274</v>
      </c>
      <c r="R476" t="s">
        <v>989</v>
      </c>
      <c r="S476" t="s">
        <v>211</v>
      </c>
      <c r="T476">
        <v>20145</v>
      </c>
      <c r="U476" t="s">
        <v>195</v>
      </c>
      <c r="V476">
        <v>100</v>
      </c>
      <c r="W476" t="s">
        <v>182</v>
      </c>
      <c r="X476">
        <v>2</v>
      </c>
      <c r="Y476">
        <v>3000</v>
      </c>
      <c r="Z476">
        <v>1</v>
      </c>
      <c r="AA476">
        <v>97085</v>
      </c>
      <c r="AB476">
        <v>0</v>
      </c>
      <c r="AC476" t="s">
        <v>186</v>
      </c>
      <c r="AD476">
        <v>0</v>
      </c>
      <c r="AE476">
        <v>20</v>
      </c>
      <c r="AF476">
        <v>1</v>
      </c>
      <c r="AG476">
        <v>411</v>
      </c>
      <c r="AI476">
        <v>1</v>
      </c>
      <c r="AJ476">
        <v>1</v>
      </c>
      <c r="AK476">
        <v>0</v>
      </c>
      <c r="AL476" s="33" t="s">
        <v>597</v>
      </c>
      <c r="AO476" t="s">
        <v>186</v>
      </c>
      <c r="AP476">
        <v>53</v>
      </c>
      <c r="AQ476" t="s">
        <v>192</v>
      </c>
      <c r="AR476" t="s">
        <v>274</v>
      </c>
      <c r="AS476" t="s">
        <v>594</v>
      </c>
      <c r="AT476" t="s">
        <v>988</v>
      </c>
      <c r="AV476">
        <v>3000</v>
      </c>
      <c r="AW476">
        <v>0</v>
      </c>
      <c r="AX476" t="s">
        <v>187</v>
      </c>
      <c r="AY476" t="str">
        <f>+MID(D476,4,2)</f>
        <v>11</v>
      </c>
    </row>
    <row r="477" spans="1:51" hidden="1" x14ac:dyDescent="0.2">
      <c r="A477" s="14" t="s">
        <v>180</v>
      </c>
      <c r="B477">
        <v>10046</v>
      </c>
      <c r="C477">
        <v>0</v>
      </c>
      <c r="D477" s="17" t="s">
        <v>594</v>
      </c>
      <c r="E477" t="s">
        <v>990</v>
      </c>
      <c r="F477">
        <v>100</v>
      </c>
      <c r="G477" t="s">
        <v>188</v>
      </c>
      <c r="H477" s="11">
        <v>0</v>
      </c>
      <c r="I477">
        <v>2040</v>
      </c>
      <c r="J477" t="s">
        <v>182</v>
      </c>
      <c r="K477">
        <v>2</v>
      </c>
      <c r="L477" t="s">
        <v>191</v>
      </c>
      <c r="M477" s="11">
        <v>241</v>
      </c>
      <c r="N477" t="s">
        <v>236</v>
      </c>
      <c r="O477" s="11" t="s">
        <v>779</v>
      </c>
      <c r="Q477" s="11" t="s">
        <v>278</v>
      </c>
      <c r="R477" t="s">
        <v>991</v>
      </c>
      <c r="S477" t="s">
        <v>205</v>
      </c>
      <c r="T477">
        <v>34149</v>
      </c>
      <c r="U477" t="s">
        <v>206</v>
      </c>
      <c r="V477">
        <v>100</v>
      </c>
      <c r="W477" t="s">
        <v>182</v>
      </c>
      <c r="X477">
        <v>2</v>
      </c>
      <c r="Y477">
        <v>-2040</v>
      </c>
      <c r="Z477">
        <v>1</v>
      </c>
      <c r="AA477">
        <v>96443</v>
      </c>
      <c r="AB477">
        <v>0</v>
      </c>
      <c r="AC477" t="s">
        <v>189</v>
      </c>
      <c r="AD477">
        <v>0</v>
      </c>
      <c r="AE477">
        <v>1</v>
      </c>
      <c r="AF477">
        <v>1</v>
      </c>
      <c r="AG477">
        <v>330</v>
      </c>
      <c r="AH477">
        <v>10</v>
      </c>
      <c r="AI477">
        <v>1</v>
      </c>
      <c r="AJ477">
        <v>1</v>
      </c>
      <c r="AK477">
        <v>0</v>
      </c>
      <c r="AL477" s="33" t="s">
        <v>568</v>
      </c>
      <c r="AO477" t="s">
        <v>189</v>
      </c>
      <c r="AP477">
        <v>17</v>
      </c>
      <c r="AQ477" t="s">
        <v>192</v>
      </c>
      <c r="AR477" t="s">
        <v>278</v>
      </c>
      <c r="AS477" t="s">
        <v>594</v>
      </c>
      <c r="AT477" t="s">
        <v>990</v>
      </c>
      <c r="AV477">
        <v>0</v>
      </c>
      <c r="AW477">
        <v>2040</v>
      </c>
      <c r="AX477" t="s">
        <v>187</v>
      </c>
    </row>
    <row r="478" spans="1:51" hidden="1" x14ac:dyDescent="0.2">
      <c r="A478" s="14" t="s">
        <v>180</v>
      </c>
      <c r="B478">
        <v>10046</v>
      </c>
      <c r="C478">
        <v>0</v>
      </c>
      <c r="D478" s="17" t="s">
        <v>594</v>
      </c>
      <c r="E478" t="s">
        <v>990</v>
      </c>
      <c r="F478">
        <v>100</v>
      </c>
      <c r="G478" t="s">
        <v>181</v>
      </c>
      <c r="H478" s="11">
        <v>2040</v>
      </c>
      <c r="I478">
        <v>0</v>
      </c>
      <c r="J478" t="s">
        <v>182</v>
      </c>
      <c r="K478">
        <v>2</v>
      </c>
      <c r="L478" t="s">
        <v>191</v>
      </c>
      <c r="M478" s="11">
        <v>241</v>
      </c>
      <c r="N478" t="s">
        <v>236</v>
      </c>
      <c r="O478" s="11" t="s">
        <v>779</v>
      </c>
      <c r="Q478" s="11" t="s">
        <v>278</v>
      </c>
      <c r="R478" t="s">
        <v>991</v>
      </c>
      <c r="S478" t="s">
        <v>205</v>
      </c>
      <c r="T478">
        <v>34149</v>
      </c>
      <c r="U478" t="s">
        <v>206</v>
      </c>
      <c r="V478">
        <v>100</v>
      </c>
      <c r="W478" t="s">
        <v>182</v>
      </c>
      <c r="X478">
        <v>2</v>
      </c>
      <c r="Y478">
        <v>2040</v>
      </c>
      <c r="Z478">
        <v>1</v>
      </c>
      <c r="AA478">
        <v>97085</v>
      </c>
      <c r="AB478">
        <v>0</v>
      </c>
      <c r="AC478" t="s">
        <v>186</v>
      </c>
      <c r="AD478">
        <v>0</v>
      </c>
      <c r="AE478">
        <v>21</v>
      </c>
      <c r="AF478">
        <v>1</v>
      </c>
      <c r="AG478">
        <v>330</v>
      </c>
      <c r="AH478">
        <v>10</v>
      </c>
      <c r="AI478">
        <v>1</v>
      </c>
      <c r="AJ478">
        <v>1</v>
      </c>
      <c r="AK478">
        <v>0</v>
      </c>
      <c r="AL478" s="33" t="s">
        <v>597</v>
      </c>
      <c r="AO478" t="s">
        <v>186</v>
      </c>
      <c r="AP478">
        <v>53</v>
      </c>
      <c r="AQ478" t="s">
        <v>192</v>
      </c>
      <c r="AR478" t="s">
        <v>278</v>
      </c>
      <c r="AS478" t="s">
        <v>594</v>
      </c>
      <c r="AT478" t="s">
        <v>990</v>
      </c>
      <c r="AV478">
        <v>2040</v>
      </c>
      <c r="AW478">
        <v>0</v>
      </c>
      <c r="AX478" t="s">
        <v>187</v>
      </c>
      <c r="AY478" t="str">
        <f t="shared" ref="AY478:AY479" si="13">+MID(D478,4,2)</f>
        <v>11</v>
      </c>
    </row>
    <row r="479" spans="1:51" x14ac:dyDescent="0.2">
      <c r="A479" s="14" t="s">
        <v>180</v>
      </c>
      <c r="B479">
        <v>10046</v>
      </c>
      <c r="C479">
        <v>0</v>
      </c>
      <c r="D479" s="17" t="s">
        <v>598</v>
      </c>
      <c r="E479" t="s">
        <v>992</v>
      </c>
      <c r="F479">
        <v>100</v>
      </c>
      <c r="G479" t="s">
        <v>181</v>
      </c>
      <c r="H479" s="11">
        <v>2040</v>
      </c>
      <c r="I479">
        <v>0</v>
      </c>
      <c r="J479" t="s">
        <v>182</v>
      </c>
      <c r="K479">
        <v>2</v>
      </c>
      <c r="L479" t="s">
        <v>191</v>
      </c>
      <c r="M479" s="11">
        <v>0</v>
      </c>
      <c r="O479" s="11" t="s">
        <v>621</v>
      </c>
      <c r="Q479" s="11" t="s">
        <v>278</v>
      </c>
      <c r="R479" t="s">
        <v>991</v>
      </c>
      <c r="S479" t="s">
        <v>205</v>
      </c>
      <c r="T479">
        <v>34149</v>
      </c>
      <c r="U479" t="s">
        <v>206</v>
      </c>
      <c r="V479">
        <v>100</v>
      </c>
      <c r="W479" t="s">
        <v>182</v>
      </c>
      <c r="X479">
        <v>2</v>
      </c>
      <c r="Y479">
        <v>2040</v>
      </c>
      <c r="Z479">
        <v>1</v>
      </c>
      <c r="AA479">
        <v>1198</v>
      </c>
      <c r="AB479">
        <v>0</v>
      </c>
      <c r="AC479" t="s">
        <v>186</v>
      </c>
      <c r="AD479">
        <v>0</v>
      </c>
      <c r="AE479">
        <v>-1</v>
      </c>
      <c r="AF479">
        <v>2</v>
      </c>
      <c r="AG479">
        <v>330</v>
      </c>
      <c r="AH479">
        <v>10</v>
      </c>
      <c r="AI479">
        <v>1</v>
      </c>
      <c r="AJ479">
        <v>1</v>
      </c>
      <c r="AK479">
        <v>0</v>
      </c>
      <c r="AL479" s="33" t="s">
        <v>993</v>
      </c>
      <c r="AO479" t="s">
        <v>186</v>
      </c>
      <c r="AQ479" t="s">
        <v>192</v>
      </c>
      <c r="AR479" t="s">
        <v>278</v>
      </c>
      <c r="AS479" t="s">
        <v>598</v>
      </c>
      <c r="AT479" t="s">
        <v>992</v>
      </c>
      <c r="AV479">
        <v>2040</v>
      </c>
      <c r="AW479">
        <v>0</v>
      </c>
      <c r="AX479" t="s">
        <v>187</v>
      </c>
      <c r="AY479" t="str">
        <f t="shared" si="13"/>
        <v>12</v>
      </c>
    </row>
    <row r="480" spans="1:51" hidden="1" x14ac:dyDescent="0.2">
      <c r="A480" s="14" t="s">
        <v>180</v>
      </c>
      <c r="B480">
        <v>10046</v>
      </c>
      <c r="C480">
        <v>0</v>
      </c>
      <c r="D480" s="17" t="s">
        <v>598</v>
      </c>
      <c r="E480" t="s">
        <v>992</v>
      </c>
      <c r="F480">
        <v>100</v>
      </c>
      <c r="G480" t="s">
        <v>188</v>
      </c>
      <c r="H480" s="11">
        <v>0</v>
      </c>
      <c r="I480">
        <v>2040</v>
      </c>
      <c r="J480" t="s">
        <v>182</v>
      </c>
      <c r="K480">
        <v>2</v>
      </c>
      <c r="L480" t="s">
        <v>191</v>
      </c>
      <c r="M480" s="11">
        <v>254</v>
      </c>
      <c r="N480" t="s">
        <v>236</v>
      </c>
      <c r="O480" s="11" t="s">
        <v>648</v>
      </c>
      <c r="Q480" s="11" t="s">
        <v>278</v>
      </c>
      <c r="R480" t="s">
        <v>991</v>
      </c>
      <c r="S480" t="s">
        <v>205</v>
      </c>
      <c r="T480">
        <v>34149</v>
      </c>
      <c r="U480" t="s">
        <v>206</v>
      </c>
      <c r="V480">
        <v>100</v>
      </c>
      <c r="W480" t="s">
        <v>182</v>
      </c>
      <c r="X480">
        <v>2</v>
      </c>
      <c r="Y480">
        <v>-2040</v>
      </c>
      <c r="Z480">
        <v>1</v>
      </c>
      <c r="AA480">
        <v>97003</v>
      </c>
      <c r="AB480">
        <v>0</v>
      </c>
      <c r="AC480" t="s">
        <v>189</v>
      </c>
      <c r="AD480">
        <v>0</v>
      </c>
      <c r="AE480">
        <v>1</v>
      </c>
      <c r="AF480">
        <v>1</v>
      </c>
      <c r="AG480">
        <v>330</v>
      </c>
      <c r="AH480">
        <v>10</v>
      </c>
      <c r="AI480">
        <v>1</v>
      </c>
      <c r="AJ480">
        <v>1</v>
      </c>
      <c r="AK480">
        <v>0</v>
      </c>
      <c r="AL480" s="33" t="s">
        <v>561</v>
      </c>
      <c r="AO480" t="s">
        <v>189</v>
      </c>
      <c r="AP480">
        <v>17</v>
      </c>
      <c r="AQ480" t="s">
        <v>192</v>
      </c>
      <c r="AR480" t="s">
        <v>278</v>
      </c>
      <c r="AS480" t="s">
        <v>598</v>
      </c>
      <c r="AT480" t="s">
        <v>992</v>
      </c>
      <c r="AV480">
        <v>0</v>
      </c>
      <c r="AW480">
        <v>2040</v>
      </c>
      <c r="AX480" t="s">
        <v>187</v>
      </c>
    </row>
    <row r="481" spans="1:51" hidden="1" x14ac:dyDescent="0.2">
      <c r="A481" s="14" t="s">
        <v>180</v>
      </c>
      <c r="B481">
        <v>10046</v>
      </c>
      <c r="C481">
        <v>0</v>
      </c>
      <c r="D481" s="17" t="s">
        <v>598</v>
      </c>
      <c r="E481" t="s">
        <v>994</v>
      </c>
      <c r="F481">
        <v>100</v>
      </c>
      <c r="G481" t="s">
        <v>188</v>
      </c>
      <c r="H481" s="11">
        <v>0</v>
      </c>
      <c r="I481">
        <v>250</v>
      </c>
      <c r="J481" t="s">
        <v>182</v>
      </c>
      <c r="K481">
        <v>2</v>
      </c>
      <c r="L481" t="s">
        <v>191</v>
      </c>
      <c r="M481" s="11">
        <v>264</v>
      </c>
      <c r="N481" t="s">
        <v>236</v>
      </c>
      <c r="O481" s="11" t="s">
        <v>594</v>
      </c>
      <c r="Q481" s="11" t="s">
        <v>278</v>
      </c>
      <c r="R481" t="s">
        <v>991</v>
      </c>
      <c r="S481" t="s">
        <v>205</v>
      </c>
      <c r="T481">
        <v>34149</v>
      </c>
      <c r="U481" t="s">
        <v>206</v>
      </c>
      <c r="V481">
        <v>100</v>
      </c>
      <c r="W481" t="s">
        <v>182</v>
      </c>
      <c r="X481">
        <v>2</v>
      </c>
      <c r="Y481">
        <v>-250</v>
      </c>
      <c r="Z481">
        <v>1</v>
      </c>
      <c r="AA481">
        <v>97045</v>
      </c>
      <c r="AB481">
        <v>0</v>
      </c>
      <c r="AC481" t="s">
        <v>189</v>
      </c>
      <c r="AD481">
        <v>0</v>
      </c>
      <c r="AE481">
        <v>1</v>
      </c>
      <c r="AF481">
        <v>1</v>
      </c>
      <c r="AG481">
        <v>330</v>
      </c>
      <c r="AH481">
        <v>10</v>
      </c>
      <c r="AI481">
        <v>1</v>
      </c>
      <c r="AJ481">
        <v>1</v>
      </c>
      <c r="AK481">
        <v>0</v>
      </c>
      <c r="AL481" s="33" t="s">
        <v>594</v>
      </c>
      <c r="AO481" t="s">
        <v>189</v>
      </c>
      <c r="AP481">
        <v>17</v>
      </c>
      <c r="AQ481" t="s">
        <v>192</v>
      </c>
      <c r="AR481" t="s">
        <v>278</v>
      </c>
      <c r="AS481" t="s">
        <v>598</v>
      </c>
      <c r="AT481" t="s">
        <v>994</v>
      </c>
      <c r="AV481">
        <v>0</v>
      </c>
      <c r="AW481">
        <v>250</v>
      </c>
      <c r="AX481" t="s">
        <v>187</v>
      </c>
    </row>
    <row r="482" spans="1:51" x14ac:dyDescent="0.2">
      <c r="A482" s="14" t="s">
        <v>180</v>
      </c>
      <c r="B482">
        <v>10046</v>
      </c>
      <c r="C482">
        <v>0</v>
      </c>
      <c r="D482" s="17" t="s">
        <v>598</v>
      </c>
      <c r="E482" t="s">
        <v>994</v>
      </c>
      <c r="F482">
        <v>100</v>
      </c>
      <c r="G482" t="s">
        <v>181</v>
      </c>
      <c r="H482" s="11">
        <v>250</v>
      </c>
      <c r="I482">
        <v>0</v>
      </c>
      <c r="J482" t="s">
        <v>182</v>
      </c>
      <c r="K482">
        <v>2</v>
      </c>
      <c r="L482" t="s">
        <v>191</v>
      </c>
      <c r="M482" s="11">
        <v>264</v>
      </c>
      <c r="N482" t="s">
        <v>236</v>
      </c>
      <c r="O482" s="11" t="s">
        <v>594</v>
      </c>
      <c r="Q482" s="11" t="s">
        <v>278</v>
      </c>
      <c r="R482" t="s">
        <v>991</v>
      </c>
      <c r="S482" t="s">
        <v>205</v>
      </c>
      <c r="T482">
        <v>34149</v>
      </c>
      <c r="U482" t="s">
        <v>206</v>
      </c>
      <c r="V482">
        <v>100</v>
      </c>
      <c r="W482" t="s">
        <v>182</v>
      </c>
      <c r="X482">
        <v>2</v>
      </c>
      <c r="Y482">
        <v>250</v>
      </c>
      <c r="Z482">
        <v>1</v>
      </c>
      <c r="AA482">
        <v>97537</v>
      </c>
      <c r="AB482">
        <v>0</v>
      </c>
      <c r="AC482" t="s">
        <v>186</v>
      </c>
      <c r="AD482">
        <v>0</v>
      </c>
      <c r="AE482">
        <v>23</v>
      </c>
      <c r="AF482">
        <v>1</v>
      </c>
      <c r="AG482">
        <v>330</v>
      </c>
      <c r="AH482">
        <v>10</v>
      </c>
      <c r="AI482">
        <v>1</v>
      </c>
      <c r="AJ482">
        <v>1</v>
      </c>
      <c r="AK482">
        <v>0</v>
      </c>
      <c r="AL482" s="33" t="s">
        <v>602</v>
      </c>
      <c r="AO482" t="s">
        <v>186</v>
      </c>
      <c r="AP482">
        <v>53</v>
      </c>
      <c r="AQ482" t="s">
        <v>192</v>
      </c>
      <c r="AR482" t="s">
        <v>278</v>
      </c>
      <c r="AS482" t="s">
        <v>598</v>
      </c>
      <c r="AT482" t="s">
        <v>994</v>
      </c>
      <c r="AV482">
        <v>250</v>
      </c>
      <c r="AW482">
        <v>0</v>
      </c>
      <c r="AX482" t="s">
        <v>187</v>
      </c>
      <c r="AY482" t="str">
        <f t="shared" ref="AY482:AY483" si="14">+MID(D482,4,2)</f>
        <v>12</v>
      </c>
    </row>
    <row r="483" spans="1:51" hidden="1" x14ac:dyDescent="0.2">
      <c r="A483" s="14" t="s">
        <v>180</v>
      </c>
      <c r="B483">
        <v>10050</v>
      </c>
      <c r="C483">
        <v>0</v>
      </c>
      <c r="D483" s="17" t="s">
        <v>568</v>
      </c>
      <c r="E483" t="s">
        <v>995</v>
      </c>
      <c r="F483">
        <v>100</v>
      </c>
      <c r="G483" t="s">
        <v>181</v>
      </c>
      <c r="H483" s="11">
        <v>2854.8</v>
      </c>
      <c r="I483">
        <v>0</v>
      </c>
      <c r="J483" t="s">
        <v>182</v>
      </c>
      <c r="K483">
        <v>2</v>
      </c>
      <c r="L483" t="s">
        <v>191</v>
      </c>
      <c r="M483" s="11">
        <v>91</v>
      </c>
      <c r="O483" s="11" t="s">
        <v>563</v>
      </c>
      <c r="Q483" s="11" t="s">
        <v>282</v>
      </c>
      <c r="R483" t="s">
        <v>996</v>
      </c>
      <c r="S483" t="s">
        <v>184</v>
      </c>
      <c r="T483">
        <v>34170</v>
      </c>
      <c r="U483" t="s">
        <v>185</v>
      </c>
      <c r="V483">
        <v>100</v>
      </c>
      <c r="W483" t="s">
        <v>182</v>
      </c>
      <c r="X483">
        <v>2</v>
      </c>
      <c r="Y483">
        <v>2854.8</v>
      </c>
      <c r="Z483">
        <v>1</v>
      </c>
      <c r="AA483">
        <v>95537</v>
      </c>
      <c r="AB483">
        <v>0</v>
      </c>
      <c r="AC483" t="s">
        <v>186</v>
      </c>
      <c r="AD483">
        <v>0</v>
      </c>
      <c r="AE483">
        <v>7</v>
      </c>
      <c r="AF483">
        <v>1</v>
      </c>
      <c r="AG483">
        <v>548412400</v>
      </c>
      <c r="AI483">
        <v>1</v>
      </c>
      <c r="AJ483">
        <v>1</v>
      </c>
      <c r="AK483">
        <v>0</v>
      </c>
      <c r="AL483" s="33" t="s">
        <v>528</v>
      </c>
      <c r="AO483" t="s">
        <v>186</v>
      </c>
      <c r="AP483">
        <v>50</v>
      </c>
      <c r="AQ483" t="s">
        <v>192</v>
      </c>
      <c r="AR483" t="s">
        <v>282</v>
      </c>
      <c r="AS483" t="s">
        <v>568</v>
      </c>
      <c r="AT483" t="s">
        <v>995</v>
      </c>
      <c r="AV483">
        <v>2854.8</v>
      </c>
      <c r="AW483">
        <v>0</v>
      </c>
      <c r="AX483" t="s">
        <v>187</v>
      </c>
      <c r="AY483" t="str">
        <f t="shared" si="14"/>
        <v>10</v>
      </c>
    </row>
    <row r="484" spans="1:51" hidden="1" x14ac:dyDescent="0.2">
      <c r="A484" s="14" t="s">
        <v>180</v>
      </c>
      <c r="B484">
        <v>10050</v>
      </c>
      <c r="C484">
        <v>0</v>
      </c>
      <c r="D484" s="17" t="s">
        <v>568</v>
      </c>
      <c r="E484" t="s">
        <v>995</v>
      </c>
      <c r="F484">
        <v>100</v>
      </c>
      <c r="G484" t="s">
        <v>188</v>
      </c>
      <c r="H484" s="11">
        <v>0</v>
      </c>
      <c r="I484">
        <v>2854.8</v>
      </c>
      <c r="J484" t="s">
        <v>182</v>
      </c>
      <c r="K484">
        <v>2</v>
      </c>
      <c r="L484" t="s">
        <v>191</v>
      </c>
      <c r="M484" s="11">
        <v>91</v>
      </c>
      <c r="O484" s="11" t="s">
        <v>563</v>
      </c>
      <c r="Q484" s="11" t="s">
        <v>282</v>
      </c>
      <c r="R484" t="s">
        <v>996</v>
      </c>
      <c r="S484" t="s">
        <v>184</v>
      </c>
      <c r="T484">
        <v>34170</v>
      </c>
      <c r="U484" t="s">
        <v>185</v>
      </c>
      <c r="V484">
        <v>100</v>
      </c>
      <c r="W484" t="s">
        <v>182</v>
      </c>
      <c r="X484">
        <v>2</v>
      </c>
      <c r="Y484">
        <v>-2854.8</v>
      </c>
      <c r="Z484">
        <v>1</v>
      </c>
      <c r="AA484">
        <v>95535</v>
      </c>
      <c r="AB484">
        <v>0</v>
      </c>
      <c r="AC484" t="s">
        <v>189</v>
      </c>
      <c r="AD484">
        <v>0</v>
      </c>
      <c r="AE484">
        <v>2</v>
      </c>
      <c r="AF484">
        <v>1</v>
      </c>
      <c r="AG484">
        <v>548412400</v>
      </c>
      <c r="AI484">
        <v>1</v>
      </c>
      <c r="AJ484">
        <v>1</v>
      </c>
      <c r="AK484">
        <v>0</v>
      </c>
      <c r="AL484" s="33" t="s">
        <v>494</v>
      </c>
      <c r="AO484" t="s">
        <v>189</v>
      </c>
      <c r="AP484">
        <v>11</v>
      </c>
      <c r="AQ484" t="s">
        <v>192</v>
      </c>
      <c r="AR484" t="s">
        <v>282</v>
      </c>
      <c r="AS484" t="s">
        <v>568</v>
      </c>
      <c r="AT484" t="s">
        <v>995</v>
      </c>
      <c r="AV484">
        <v>0</v>
      </c>
      <c r="AW484">
        <v>2854.8</v>
      </c>
      <c r="AX484" t="s">
        <v>187</v>
      </c>
    </row>
    <row r="485" spans="1:51" hidden="1" x14ac:dyDescent="0.2">
      <c r="A485" s="14" t="s">
        <v>180</v>
      </c>
      <c r="B485">
        <v>10051</v>
      </c>
      <c r="C485">
        <v>0</v>
      </c>
      <c r="D485" s="17" t="s">
        <v>568</v>
      </c>
      <c r="E485" t="s">
        <v>997</v>
      </c>
      <c r="F485">
        <v>100</v>
      </c>
      <c r="G485" t="s">
        <v>188</v>
      </c>
      <c r="H485" s="11">
        <v>0</v>
      </c>
      <c r="I485">
        <v>849.15</v>
      </c>
      <c r="J485" t="s">
        <v>182</v>
      </c>
      <c r="K485">
        <v>2</v>
      </c>
      <c r="L485" t="s">
        <v>191</v>
      </c>
      <c r="M485" s="11">
        <v>155101</v>
      </c>
      <c r="N485" t="s">
        <v>276</v>
      </c>
      <c r="O485" s="11" t="s">
        <v>998</v>
      </c>
      <c r="Q485" s="11" t="s">
        <v>283</v>
      </c>
      <c r="R485" t="s">
        <v>284</v>
      </c>
      <c r="S485" t="s">
        <v>222</v>
      </c>
      <c r="T485">
        <v>33010</v>
      </c>
      <c r="U485" t="s">
        <v>212</v>
      </c>
      <c r="V485">
        <v>100</v>
      </c>
      <c r="W485" t="s">
        <v>182</v>
      </c>
      <c r="X485">
        <v>2</v>
      </c>
      <c r="Y485">
        <v>-849.15</v>
      </c>
      <c r="Z485">
        <v>1</v>
      </c>
      <c r="AA485">
        <v>95636</v>
      </c>
      <c r="AB485">
        <v>0</v>
      </c>
      <c r="AC485" t="s">
        <v>189</v>
      </c>
      <c r="AD485">
        <v>0</v>
      </c>
      <c r="AE485">
        <v>1</v>
      </c>
      <c r="AF485">
        <v>1</v>
      </c>
      <c r="AG485">
        <v>332</v>
      </c>
      <c r="AI485">
        <v>1</v>
      </c>
      <c r="AJ485">
        <v>1</v>
      </c>
      <c r="AK485">
        <v>0</v>
      </c>
      <c r="AL485" s="33" t="s">
        <v>494</v>
      </c>
      <c r="AO485" t="s">
        <v>189</v>
      </c>
      <c r="AP485">
        <v>17</v>
      </c>
      <c r="AQ485" t="s">
        <v>192</v>
      </c>
      <c r="AR485" t="s">
        <v>283</v>
      </c>
      <c r="AS485" t="s">
        <v>568</v>
      </c>
      <c r="AT485" t="s">
        <v>997</v>
      </c>
      <c r="AV485">
        <v>0</v>
      </c>
      <c r="AW485">
        <v>849.15</v>
      </c>
      <c r="AX485" t="s">
        <v>187</v>
      </c>
    </row>
    <row r="486" spans="1:51" hidden="1" x14ac:dyDescent="0.2">
      <c r="A486" s="14" t="s">
        <v>180</v>
      </c>
      <c r="B486">
        <v>10051</v>
      </c>
      <c r="C486">
        <v>0</v>
      </c>
      <c r="D486" s="17" t="s">
        <v>568</v>
      </c>
      <c r="E486" t="s">
        <v>997</v>
      </c>
      <c r="F486">
        <v>100</v>
      </c>
      <c r="G486" t="s">
        <v>188</v>
      </c>
      <c r="H486" s="11">
        <v>6.4</v>
      </c>
      <c r="I486">
        <v>0</v>
      </c>
      <c r="J486" t="s">
        <v>182</v>
      </c>
      <c r="K486">
        <v>2</v>
      </c>
      <c r="L486" t="s">
        <v>191</v>
      </c>
      <c r="M486" s="11">
        <v>155101</v>
      </c>
      <c r="N486" t="s">
        <v>276</v>
      </c>
      <c r="O486" s="11" t="s">
        <v>998</v>
      </c>
      <c r="Q486" s="11" t="s">
        <v>283</v>
      </c>
      <c r="R486" t="s">
        <v>284</v>
      </c>
      <c r="S486" t="s">
        <v>222</v>
      </c>
      <c r="T486">
        <v>33010</v>
      </c>
      <c r="U486" t="s">
        <v>212</v>
      </c>
      <c r="V486">
        <v>100</v>
      </c>
      <c r="W486" t="s">
        <v>182</v>
      </c>
      <c r="X486">
        <v>2</v>
      </c>
      <c r="Y486">
        <v>6.4</v>
      </c>
      <c r="Z486">
        <v>1</v>
      </c>
      <c r="AA486">
        <v>95636</v>
      </c>
      <c r="AB486">
        <v>0</v>
      </c>
      <c r="AC486" t="s">
        <v>186</v>
      </c>
      <c r="AD486">
        <v>0</v>
      </c>
      <c r="AE486">
        <v>6</v>
      </c>
      <c r="AF486">
        <v>2</v>
      </c>
      <c r="AG486">
        <v>332</v>
      </c>
      <c r="AI486">
        <v>1</v>
      </c>
      <c r="AJ486">
        <v>1</v>
      </c>
      <c r="AK486">
        <v>0</v>
      </c>
      <c r="AL486" s="33" t="s">
        <v>494</v>
      </c>
      <c r="AO486" t="s">
        <v>186</v>
      </c>
      <c r="AP486">
        <v>17</v>
      </c>
      <c r="AQ486" t="s">
        <v>192</v>
      </c>
      <c r="AR486" t="s">
        <v>283</v>
      </c>
      <c r="AS486" t="s">
        <v>568</v>
      </c>
      <c r="AT486" t="s">
        <v>997</v>
      </c>
      <c r="AV486">
        <v>6.4</v>
      </c>
      <c r="AW486">
        <v>0</v>
      </c>
      <c r="AX486" t="s">
        <v>187</v>
      </c>
      <c r="AY486" t="str">
        <f>+MID(D486,4,2)</f>
        <v>10</v>
      </c>
    </row>
    <row r="487" spans="1:51" hidden="1" x14ac:dyDescent="0.2">
      <c r="A487" s="14" t="s">
        <v>180</v>
      </c>
      <c r="B487">
        <v>10051</v>
      </c>
      <c r="C487">
        <v>0</v>
      </c>
      <c r="D487" s="17" t="s">
        <v>568</v>
      </c>
      <c r="E487" t="s">
        <v>997</v>
      </c>
      <c r="F487">
        <v>100</v>
      </c>
      <c r="G487" t="s">
        <v>181</v>
      </c>
      <c r="H487" s="11">
        <v>0</v>
      </c>
      <c r="I487">
        <v>6.4</v>
      </c>
      <c r="J487" t="s">
        <v>182</v>
      </c>
      <c r="K487">
        <v>2</v>
      </c>
      <c r="L487" t="s">
        <v>191</v>
      </c>
      <c r="M487" s="11">
        <v>155101</v>
      </c>
      <c r="N487" t="s">
        <v>276</v>
      </c>
      <c r="O487" s="11" t="s">
        <v>998</v>
      </c>
      <c r="Q487" s="11" t="s">
        <v>283</v>
      </c>
      <c r="R487" t="s">
        <v>284</v>
      </c>
      <c r="S487" t="s">
        <v>222</v>
      </c>
      <c r="T487">
        <v>33010</v>
      </c>
      <c r="U487" t="s">
        <v>212</v>
      </c>
      <c r="V487">
        <v>100</v>
      </c>
      <c r="W487" t="s">
        <v>182</v>
      </c>
      <c r="X487">
        <v>2</v>
      </c>
      <c r="Y487">
        <v>-6.4</v>
      </c>
      <c r="Z487">
        <v>1</v>
      </c>
      <c r="AA487">
        <v>96526</v>
      </c>
      <c r="AB487">
        <v>0</v>
      </c>
      <c r="AC487" t="s">
        <v>189</v>
      </c>
      <c r="AD487">
        <v>0</v>
      </c>
      <c r="AE487">
        <v>22</v>
      </c>
      <c r="AF487">
        <v>1</v>
      </c>
      <c r="AG487">
        <v>332</v>
      </c>
      <c r="AI487">
        <v>1</v>
      </c>
      <c r="AJ487">
        <v>1</v>
      </c>
      <c r="AK487">
        <v>0</v>
      </c>
      <c r="AL487" s="33" t="s">
        <v>604</v>
      </c>
      <c r="AO487" t="s">
        <v>189</v>
      </c>
      <c r="AP487">
        <v>53</v>
      </c>
      <c r="AQ487" t="s">
        <v>192</v>
      </c>
      <c r="AR487" t="s">
        <v>283</v>
      </c>
      <c r="AS487" t="s">
        <v>568</v>
      </c>
      <c r="AT487" t="s">
        <v>997</v>
      </c>
      <c r="AV487">
        <v>0</v>
      </c>
      <c r="AW487">
        <v>6.4</v>
      </c>
      <c r="AX487" t="s">
        <v>187</v>
      </c>
    </row>
    <row r="488" spans="1:51" hidden="1" x14ac:dyDescent="0.2">
      <c r="A488" s="14" t="s">
        <v>180</v>
      </c>
      <c r="B488">
        <v>10051</v>
      </c>
      <c r="C488">
        <v>0</v>
      </c>
      <c r="D488" s="17" t="s">
        <v>568</v>
      </c>
      <c r="E488" t="s">
        <v>997</v>
      </c>
      <c r="F488">
        <v>100</v>
      </c>
      <c r="G488" t="s">
        <v>181</v>
      </c>
      <c r="H488" s="11">
        <v>849.15</v>
      </c>
      <c r="I488">
        <v>0</v>
      </c>
      <c r="J488" t="s">
        <v>182</v>
      </c>
      <c r="K488">
        <v>2</v>
      </c>
      <c r="L488" t="s">
        <v>191</v>
      </c>
      <c r="M488" s="11">
        <v>155101</v>
      </c>
      <c r="N488" t="s">
        <v>276</v>
      </c>
      <c r="O488" s="11" t="s">
        <v>998</v>
      </c>
      <c r="Q488" s="11" t="s">
        <v>283</v>
      </c>
      <c r="R488" t="s">
        <v>284</v>
      </c>
      <c r="S488" t="s">
        <v>222</v>
      </c>
      <c r="T488">
        <v>33010</v>
      </c>
      <c r="U488" t="s">
        <v>212</v>
      </c>
      <c r="V488">
        <v>100</v>
      </c>
      <c r="W488" t="s">
        <v>182</v>
      </c>
      <c r="X488">
        <v>2</v>
      </c>
      <c r="Y488">
        <v>849.15</v>
      </c>
      <c r="Z488">
        <v>1</v>
      </c>
      <c r="AA488">
        <v>96526</v>
      </c>
      <c r="AB488">
        <v>0</v>
      </c>
      <c r="AC488" t="s">
        <v>186</v>
      </c>
      <c r="AD488">
        <v>0</v>
      </c>
      <c r="AE488">
        <v>22</v>
      </c>
      <c r="AF488">
        <v>2</v>
      </c>
      <c r="AG488">
        <v>332</v>
      </c>
      <c r="AI488">
        <v>1</v>
      </c>
      <c r="AJ488">
        <v>1</v>
      </c>
      <c r="AK488">
        <v>0</v>
      </c>
      <c r="AL488" s="33" t="s">
        <v>604</v>
      </c>
      <c r="AO488" t="s">
        <v>186</v>
      </c>
      <c r="AP488">
        <v>53</v>
      </c>
      <c r="AQ488" t="s">
        <v>192</v>
      </c>
      <c r="AR488" t="s">
        <v>283</v>
      </c>
      <c r="AS488" t="s">
        <v>568</v>
      </c>
      <c r="AT488" t="s">
        <v>997</v>
      </c>
      <c r="AV488">
        <v>849.15</v>
      </c>
      <c r="AW488">
        <v>0</v>
      </c>
      <c r="AX488" t="s">
        <v>187</v>
      </c>
      <c r="AY488" t="str">
        <f>+MID(D488,4,2)</f>
        <v>10</v>
      </c>
    </row>
    <row r="489" spans="1:51" hidden="1" x14ac:dyDescent="0.2">
      <c r="A489" s="14" t="s">
        <v>180</v>
      </c>
      <c r="B489">
        <v>10051</v>
      </c>
      <c r="C489">
        <v>0</v>
      </c>
      <c r="D489" s="17" t="s">
        <v>594</v>
      </c>
      <c r="E489" t="s">
        <v>999</v>
      </c>
      <c r="F489">
        <v>100</v>
      </c>
      <c r="G489" t="s">
        <v>188</v>
      </c>
      <c r="H489" s="11">
        <v>0</v>
      </c>
      <c r="I489">
        <v>807.73</v>
      </c>
      <c r="J489" t="s">
        <v>182</v>
      </c>
      <c r="K489">
        <v>2</v>
      </c>
      <c r="L489" t="s">
        <v>191</v>
      </c>
      <c r="M489" s="11">
        <v>171601</v>
      </c>
      <c r="N489" t="s">
        <v>276</v>
      </c>
      <c r="O489" s="11" t="s">
        <v>568</v>
      </c>
      <c r="Q489" s="11" t="s">
        <v>283</v>
      </c>
      <c r="R489" t="s">
        <v>284</v>
      </c>
      <c r="S489" t="s">
        <v>222</v>
      </c>
      <c r="T489">
        <v>33010</v>
      </c>
      <c r="U489" t="s">
        <v>212</v>
      </c>
      <c r="V489">
        <v>100</v>
      </c>
      <c r="W489" t="s">
        <v>182</v>
      </c>
      <c r="X489">
        <v>2</v>
      </c>
      <c r="Y489">
        <v>-807.73</v>
      </c>
      <c r="Z489">
        <v>1</v>
      </c>
      <c r="AA489">
        <v>96461</v>
      </c>
      <c r="AB489">
        <v>0</v>
      </c>
      <c r="AC489" t="s">
        <v>189</v>
      </c>
      <c r="AD489">
        <v>0</v>
      </c>
      <c r="AE489">
        <v>1</v>
      </c>
      <c r="AF489">
        <v>1</v>
      </c>
      <c r="AG489">
        <v>332</v>
      </c>
      <c r="AI489">
        <v>1</v>
      </c>
      <c r="AJ489">
        <v>1</v>
      </c>
      <c r="AK489">
        <v>0</v>
      </c>
      <c r="AL489" s="33" t="s">
        <v>568</v>
      </c>
      <c r="AO489" t="s">
        <v>189</v>
      </c>
      <c r="AP489">
        <v>17</v>
      </c>
      <c r="AQ489" t="s">
        <v>192</v>
      </c>
      <c r="AR489" t="s">
        <v>283</v>
      </c>
      <c r="AS489" t="s">
        <v>594</v>
      </c>
      <c r="AT489" t="s">
        <v>999</v>
      </c>
      <c r="AV489">
        <v>0</v>
      </c>
      <c r="AW489">
        <v>807.73</v>
      </c>
      <c r="AX489" t="s">
        <v>187</v>
      </c>
    </row>
    <row r="490" spans="1:51" hidden="1" x14ac:dyDescent="0.2">
      <c r="A490" s="14" t="s">
        <v>180</v>
      </c>
      <c r="B490">
        <v>10051</v>
      </c>
      <c r="C490">
        <v>0</v>
      </c>
      <c r="D490" s="17" t="s">
        <v>594</v>
      </c>
      <c r="E490" t="s">
        <v>999</v>
      </c>
      <c r="F490">
        <v>100</v>
      </c>
      <c r="G490" t="s">
        <v>188</v>
      </c>
      <c r="H490" s="11">
        <v>4.8</v>
      </c>
      <c r="I490">
        <v>0</v>
      </c>
      <c r="J490" t="s">
        <v>182</v>
      </c>
      <c r="K490">
        <v>2</v>
      </c>
      <c r="L490" t="s">
        <v>191</v>
      </c>
      <c r="M490" s="11">
        <v>171601</v>
      </c>
      <c r="N490" t="s">
        <v>276</v>
      </c>
      <c r="O490" s="11" t="s">
        <v>568</v>
      </c>
      <c r="Q490" s="11" t="s">
        <v>283</v>
      </c>
      <c r="R490" t="s">
        <v>284</v>
      </c>
      <c r="S490" t="s">
        <v>222</v>
      </c>
      <c r="T490">
        <v>33010</v>
      </c>
      <c r="U490" t="s">
        <v>212</v>
      </c>
      <c r="V490">
        <v>100</v>
      </c>
      <c r="W490" t="s">
        <v>182</v>
      </c>
      <c r="X490">
        <v>2</v>
      </c>
      <c r="Y490">
        <v>4.8</v>
      </c>
      <c r="Z490">
        <v>1</v>
      </c>
      <c r="AA490">
        <v>96461</v>
      </c>
      <c r="AB490">
        <v>0</v>
      </c>
      <c r="AC490" t="s">
        <v>186</v>
      </c>
      <c r="AD490">
        <v>0</v>
      </c>
      <c r="AE490">
        <v>5</v>
      </c>
      <c r="AF490">
        <v>2</v>
      </c>
      <c r="AG490">
        <v>332</v>
      </c>
      <c r="AI490">
        <v>1</v>
      </c>
      <c r="AJ490">
        <v>1</v>
      </c>
      <c r="AK490">
        <v>0</v>
      </c>
      <c r="AL490" s="33" t="s">
        <v>568</v>
      </c>
      <c r="AO490" t="s">
        <v>186</v>
      </c>
      <c r="AP490">
        <v>17</v>
      </c>
      <c r="AQ490" t="s">
        <v>192</v>
      </c>
      <c r="AR490" t="s">
        <v>283</v>
      </c>
      <c r="AS490" t="s">
        <v>594</v>
      </c>
      <c r="AT490" t="s">
        <v>999</v>
      </c>
      <c r="AV490">
        <v>4.8</v>
      </c>
      <c r="AW490">
        <v>0</v>
      </c>
      <c r="AX490" t="s">
        <v>187</v>
      </c>
      <c r="AY490" t="str">
        <f t="shared" ref="AY490:AY491" si="15">+MID(D490,4,2)</f>
        <v>11</v>
      </c>
    </row>
    <row r="491" spans="1:51" hidden="1" x14ac:dyDescent="0.2">
      <c r="A491" s="14" t="s">
        <v>180</v>
      </c>
      <c r="B491">
        <v>10051</v>
      </c>
      <c r="C491">
        <v>0</v>
      </c>
      <c r="D491" s="17" t="s">
        <v>594</v>
      </c>
      <c r="E491" t="s">
        <v>999</v>
      </c>
      <c r="F491">
        <v>100</v>
      </c>
      <c r="G491" t="s">
        <v>181</v>
      </c>
      <c r="H491" s="11">
        <v>122.15</v>
      </c>
      <c r="I491">
        <v>0</v>
      </c>
      <c r="J491" t="s">
        <v>182</v>
      </c>
      <c r="K491">
        <v>2</v>
      </c>
      <c r="L491" t="s">
        <v>191</v>
      </c>
      <c r="M491" s="11">
        <v>171601</v>
      </c>
      <c r="N491" t="s">
        <v>276</v>
      </c>
      <c r="O491" s="11" t="s">
        <v>568</v>
      </c>
      <c r="Q491" s="11" t="s">
        <v>283</v>
      </c>
      <c r="R491" t="s">
        <v>284</v>
      </c>
      <c r="S491" t="s">
        <v>222</v>
      </c>
      <c r="T491">
        <v>33010</v>
      </c>
      <c r="U491" t="s">
        <v>212</v>
      </c>
      <c r="V491">
        <v>100</v>
      </c>
      <c r="W491" t="s">
        <v>182</v>
      </c>
      <c r="X491">
        <v>2</v>
      </c>
      <c r="Y491">
        <v>122.15</v>
      </c>
      <c r="Z491">
        <v>1</v>
      </c>
      <c r="AA491">
        <v>96531</v>
      </c>
      <c r="AB491">
        <v>0</v>
      </c>
      <c r="AC491" t="s">
        <v>186</v>
      </c>
      <c r="AD491">
        <v>0</v>
      </c>
      <c r="AE491">
        <v>4</v>
      </c>
      <c r="AF491">
        <v>1</v>
      </c>
      <c r="AG491">
        <v>332</v>
      </c>
      <c r="AI491">
        <v>1</v>
      </c>
      <c r="AJ491">
        <v>1</v>
      </c>
      <c r="AK491">
        <v>0</v>
      </c>
      <c r="AL491" s="33" t="s">
        <v>604</v>
      </c>
      <c r="AO491" t="s">
        <v>186</v>
      </c>
      <c r="AP491">
        <v>50</v>
      </c>
      <c r="AQ491" t="s">
        <v>192</v>
      </c>
      <c r="AR491" t="s">
        <v>283</v>
      </c>
      <c r="AS491" t="s">
        <v>594</v>
      </c>
      <c r="AT491" t="s">
        <v>999</v>
      </c>
      <c r="AV491">
        <v>122.15</v>
      </c>
      <c r="AW491">
        <v>0</v>
      </c>
      <c r="AX491" t="s">
        <v>187</v>
      </c>
      <c r="AY491" t="str">
        <f t="shared" si="15"/>
        <v>11</v>
      </c>
    </row>
    <row r="492" spans="1:51" hidden="1" x14ac:dyDescent="0.2">
      <c r="A492" s="14" t="s">
        <v>180</v>
      </c>
      <c r="B492">
        <v>10051</v>
      </c>
      <c r="C492">
        <v>0</v>
      </c>
      <c r="D492" s="17" t="s">
        <v>594</v>
      </c>
      <c r="E492" t="s">
        <v>999</v>
      </c>
      <c r="F492">
        <v>100</v>
      </c>
      <c r="G492" t="s">
        <v>181</v>
      </c>
      <c r="H492" s="11">
        <v>0</v>
      </c>
      <c r="I492">
        <v>4.8</v>
      </c>
      <c r="J492" t="s">
        <v>182</v>
      </c>
      <c r="K492">
        <v>2</v>
      </c>
      <c r="L492" t="s">
        <v>191</v>
      </c>
      <c r="M492" s="11">
        <v>171601</v>
      </c>
      <c r="N492" t="s">
        <v>276</v>
      </c>
      <c r="O492" s="11" t="s">
        <v>568</v>
      </c>
      <c r="Q492" s="11" t="s">
        <v>283</v>
      </c>
      <c r="R492" t="s">
        <v>284</v>
      </c>
      <c r="S492" t="s">
        <v>222</v>
      </c>
      <c r="T492">
        <v>33010</v>
      </c>
      <c r="U492" t="s">
        <v>212</v>
      </c>
      <c r="V492">
        <v>100</v>
      </c>
      <c r="W492" t="s">
        <v>182</v>
      </c>
      <c r="X492">
        <v>2</v>
      </c>
      <c r="Y492">
        <v>-4.8</v>
      </c>
      <c r="Z492">
        <v>1</v>
      </c>
      <c r="AA492">
        <v>97085</v>
      </c>
      <c r="AB492">
        <v>0</v>
      </c>
      <c r="AC492" t="s">
        <v>189</v>
      </c>
      <c r="AD492">
        <v>0</v>
      </c>
      <c r="AE492">
        <v>22</v>
      </c>
      <c r="AF492">
        <v>1</v>
      </c>
      <c r="AG492">
        <v>332</v>
      </c>
      <c r="AI492">
        <v>1</v>
      </c>
      <c r="AJ492">
        <v>1</v>
      </c>
      <c r="AK492">
        <v>0</v>
      </c>
      <c r="AL492" s="33" t="s">
        <v>597</v>
      </c>
      <c r="AO492" t="s">
        <v>189</v>
      </c>
      <c r="AP492">
        <v>53</v>
      </c>
      <c r="AQ492" t="s">
        <v>192</v>
      </c>
      <c r="AR492" t="s">
        <v>283</v>
      </c>
      <c r="AS492" t="s">
        <v>594</v>
      </c>
      <c r="AT492" t="s">
        <v>999</v>
      </c>
      <c r="AV492">
        <v>0</v>
      </c>
      <c r="AW492">
        <v>4.8</v>
      </c>
      <c r="AX492" t="s">
        <v>187</v>
      </c>
    </row>
    <row r="493" spans="1:51" hidden="1" x14ac:dyDescent="0.2">
      <c r="A493" s="14" t="s">
        <v>180</v>
      </c>
      <c r="B493">
        <v>10051</v>
      </c>
      <c r="C493">
        <v>0</v>
      </c>
      <c r="D493" s="17" t="s">
        <v>594</v>
      </c>
      <c r="E493" t="s">
        <v>999</v>
      </c>
      <c r="F493">
        <v>100</v>
      </c>
      <c r="G493" t="s">
        <v>181</v>
      </c>
      <c r="H493" s="11">
        <v>685.58</v>
      </c>
      <c r="I493">
        <v>0</v>
      </c>
      <c r="J493" t="s">
        <v>182</v>
      </c>
      <c r="K493">
        <v>2</v>
      </c>
      <c r="L493" t="s">
        <v>191</v>
      </c>
      <c r="M493" s="11">
        <v>171601</v>
      </c>
      <c r="N493" t="s">
        <v>276</v>
      </c>
      <c r="O493" s="11" t="s">
        <v>568</v>
      </c>
      <c r="Q493" s="11" t="s">
        <v>283</v>
      </c>
      <c r="R493" t="s">
        <v>284</v>
      </c>
      <c r="S493" t="s">
        <v>222</v>
      </c>
      <c r="T493">
        <v>33010</v>
      </c>
      <c r="U493" t="s">
        <v>212</v>
      </c>
      <c r="V493">
        <v>100</v>
      </c>
      <c r="W493" t="s">
        <v>182</v>
      </c>
      <c r="X493">
        <v>2</v>
      </c>
      <c r="Y493">
        <v>685.58</v>
      </c>
      <c r="Z493">
        <v>1</v>
      </c>
      <c r="AA493">
        <v>97085</v>
      </c>
      <c r="AB493">
        <v>0</v>
      </c>
      <c r="AC493" t="s">
        <v>186</v>
      </c>
      <c r="AD493">
        <v>0</v>
      </c>
      <c r="AE493">
        <v>22</v>
      </c>
      <c r="AF493">
        <v>2</v>
      </c>
      <c r="AG493">
        <v>332</v>
      </c>
      <c r="AI493">
        <v>1</v>
      </c>
      <c r="AJ493">
        <v>1</v>
      </c>
      <c r="AK493">
        <v>0</v>
      </c>
      <c r="AL493" s="33" t="s">
        <v>597</v>
      </c>
      <c r="AO493" t="s">
        <v>186</v>
      </c>
      <c r="AP493">
        <v>53</v>
      </c>
      <c r="AQ493" t="s">
        <v>192</v>
      </c>
      <c r="AR493" t="s">
        <v>283</v>
      </c>
      <c r="AS493" t="s">
        <v>594</v>
      </c>
      <c r="AT493" t="s">
        <v>999</v>
      </c>
      <c r="AV493">
        <v>685.58</v>
      </c>
      <c r="AW493">
        <v>0</v>
      </c>
      <c r="AX493" t="s">
        <v>187</v>
      </c>
      <c r="AY493" t="str">
        <f>+MID(D493,4,2)</f>
        <v>11</v>
      </c>
    </row>
    <row r="494" spans="1:51" hidden="1" x14ac:dyDescent="0.2">
      <c r="A494" s="14" t="s">
        <v>180</v>
      </c>
      <c r="B494">
        <v>10051</v>
      </c>
      <c r="C494">
        <v>0</v>
      </c>
      <c r="D494" s="17" t="s">
        <v>598</v>
      </c>
      <c r="E494" t="s">
        <v>1000</v>
      </c>
      <c r="F494">
        <v>100</v>
      </c>
      <c r="G494" t="s">
        <v>188</v>
      </c>
      <c r="H494" s="11">
        <v>0</v>
      </c>
      <c r="I494">
        <v>780.9</v>
      </c>
      <c r="J494" t="s">
        <v>182</v>
      </c>
      <c r="K494">
        <v>2</v>
      </c>
      <c r="L494" t="s">
        <v>191</v>
      </c>
      <c r="M494" s="11">
        <v>184501</v>
      </c>
      <c r="N494" t="s">
        <v>276</v>
      </c>
      <c r="O494" s="11" t="s">
        <v>594</v>
      </c>
      <c r="Q494" s="11" t="s">
        <v>283</v>
      </c>
      <c r="R494" t="s">
        <v>284</v>
      </c>
      <c r="S494" t="s">
        <v>222</v>
      </c>
      <c r="T494">
        <v>33010</v>
      </c>
      <c r="U494" t="s">
        <v>212</v>
      </c>
      <c r="V494">
        <v>100</v>
      </c>
      <c r="W494" t="s">
        <v>182</v>
      </c>
      <c r="X494">
        <v>2</v>
      </c>
      <c r="Y494">
        <v>-780.9</v>
      </c>
      <c r="Z494">
        <v>1</v>
      </c>
      <c r="AA494">
        <v>97047</v>
      </c>
      <c r="AB494">
        <v>0</v>
      </c>
      <c r="AC494" t="s">
        <v>189</v>
      </c>
      <c r="AD494">
        <v>0</v>
      </c>
      <c r="AE494">
        <v>1</v>
      </c>
      <c r="AF494">
        <v>1</v>
      </c>
      <c r="AG494">
        <v>332</v>
      </c>
      <c r="AI494">
        <v>1</v>
      </c>
      <c r="AJ494">
        <v>1</v>
      </c>
      <c r="AK494">
        <v>0</v>
      </c>
      <c r="AL494" s="33" t="s">
        <v>594</v>
      </c>
      <c r="AO494" t="s">
        <v>189</v>
      </c>
      <c r="AP494">
        <v>17</v>
      </c>
      <c r="AQ494" t="s">
        <v>192</v>
      </c>
      <c r="AR494" t="s">
        <v>283</v>
      </c>
      <c r="AS494" t="s">
        <v>598</v>
      </c>
      <c r="AT494" t="s">
        <v>1000</v>
      </c>
      <c r="AV494">
        <v>0</v>
      </c>
      <c r="AW494">
        <v>780.9</v>
      </c>
      <c r="AX494" t="s">
        <v>187</v>
      </c>
    </row>
    <row r="495" spans="1:51" x14ac:dyDescent="0.2">
      <c r="A495" s="14" t="s">
        <v>180</v>
      </c>
      <c r="B495">
        <v>10051</v>
      </c>
      <c r="C495">
        <v>0</v>
      </c>
      <c r="D495" s="17" t="s">
        <v>598</v>
      </c>
      <c r="E495" t="s">
        <v>1000</v>
      </c>
      <c r="F495">
        <v>100</v>
      </c>
      <c r="G495" t="s">
        <v>188</v>
      </c>
      <c r="H495" s="11">
        <v>8</v>
      </c>
      <c r="I495">
        <v>0</v>
      </c>
      <c r="J495" t="s">
        <v>182</v>
      </c>
      <c r="K495">
        <v>2</v>
      </c>
      <c r="L495" t="s">
        <v>191</v>
      </c>
      <c r="M495" s="11">
        <v>184501</v>
      </c>
      <c r="N495" t="s">
        <v>276</v>
      </c>
      <c r="O495" s="11" t="s">
        <v>594</v>
      </c>
      <c r="Q495" s="11" t="s">
        <v>283</v>
      </c>
      <c r="R495" t="s">
        <v>284</v>
      </c>
      <c r="S495" t="s">
        <v>222</v>
      </c>
      <c r="T495">
        <v>33010</v>
      </c>
      <c r="U495" t="s">
        <v>212</v>
      </c>
      <c r="V495">
        <v>100</v>
      </c>
      <c r="W495" t="s">
        <v>182</v>
      </c>
      <c r="X495">
        <v>2</v>
      </c>
      <c r="Y495">
        <v>8</v>
      </c>
      <c r="Z495">
        <v>1</v>
      </c>
      <c r="AA495">
        <v>97047</v>
      </c>
      <c r="AB495">
        <v>0</v>
      </c>
      <c r="AC495" t="s">
        <v>186</v>
      </c>
      <c r="AD495">
        <v>0</v>
      </c>
      <c r="AE495">
        <v>5</v>
      </c>
      <c r="AF495">
        <v>2</v>
      </c>
      <c r="AG495">
        <v>332</v>
      </c>
      <c r="AI495">
        <v>1</v>
      </c>
      <c r="AJ495">
        <v>1</v>
      </c>
      <c r="AK495">
        <v>0</v>
      </c>
      <c r="AL495" s="33" t="s">
        <v>594</v>
      </c>
      <c r="AO495" t="s">
        <v>186</v>
      </c>
      <c r="AP495">
        <v>17</v>
      </c>
      <c r="AQ495" t="s">
        <v>192</v>
      </c>
      <c r="AR495" t="s">
        <v>283</v>
      </c>
      <c r="AS495" t="s">
        <v>598</v>
      </c>
      <c r="AT495" t="s">
        <v>1000</v>
      </c>
      <c r="AV495">
        <v>8</v>
      </c>
      <c r="AW495">
        <v>0</v>
      </c>
      <c r="AX495" t="s">
        <v>187</v>
      </c>
      <c r="AY495" t="str">
        <f>+MID(D495,4,2)</f>
        <v>12</v>
      </c>
    </row>
    <row r="496" spans="1:51" hidden="1" x14ac:dyDescent="0.2">
      <c r="A496" s="14" t="s">
        <v>180</v>
      </c>
      <c r="B496">
        <v>10051</v>
      </c>
      <c r="C496">
        <v>0</v>
      </c>
      <c r="D496" s="17" t="s">
        <v>598</v>
      </c>
      <c r="E496" t="s">
        <v>1000</v>
      </c>
      <c r="F496">
        <v>100</v>
      </c>
      <c r="G496" t="s">
        <v>181</v>
      </c>
      <c r="H496" s="11">
        <v>0</v>
      </c>
      <c r="I496">
        <v>8</v>
      </c>
      <c r="J496" t="s">
        <v>182</v>
      </c>
      <c r="K496">
        <v>2</v>
      </c>
      <c r="L496" t="s">
        <v>191</v>
      </c>
      <c r="M496" s="11">
        <v>184501</v>
      </c>
      <c r="N496" t="s">
        <v>276</v>
      </c>
      <c r="O496" s="11" t="s">
        <v>594</v>
      </c>
      <c r="Q496" s="11" t="s">
        <v>283</v>
      </c>
      <c r="R496" t="s">
        <v>284</v>
      </c>
      <c r="S496" t="s">
        <v>222</v>
      </c>
      <c r="T496">
        <v>33010</v>
      </c>
      <c r="U496" t="s">
        <v>212</v>
      </c>
      <c r="V496">
        <v>100</v>
      </c>
      <c r="W496" t="s">
        <v>182</v>
      </c>
      <c r="X496">
        <v>2</v>
      </c>
      <c r="Y496">
        <v>-8</v>
      </c>
      <c r="Z496">
        <v>1</v>
      </c>
      <c r="AA496">
        <v>97537</v>
      </c>
      <c r="AB496">
        <v>0</v>
      </c>
      <c r="AC496" t="s">
        <v>189</v>
      </c>
      <c r="AD496">
        <v>0</v>
      </c>
      <c r="AE496">
        <v>24</v>
      </c>
      <c r="AF496">
        <v>1</v>
      </c>
      <c r="AG496">
        <v>332</v>
      </c>
      <c r="AI496">
        <v>1</v>
      </c>
      <c r="AJ496">
        <v>1</v>
      </c>
      <c r="AK496">
        <v>0</v>
      </c>
      <c r="AL496" s="33" t="s">
        <v>602</v>
      </c>
      <c r="AO496" t="s">
        <v>189</v>
      </c>
      <c r="AP496">
        <v>53</v>
      </c>
      <c r="AQ496" t="s">
        <v>192</v>
      </c>
      <c r="AR496" t="s">
        <v>283</v>
      </c>
      <c r="AS496" t="s">
        <v>598</v>
      </c>
      <c r="AT496" t="s">
        <v>1000</v>
      </c>
      <c r="AV496">
        <v>0</v>
      </c>
      <c r="AW496">
        <v>8</v>
      </c>
      <c r="AX496" t="s">
        <v>187</v>
      </c>
    </row>
    <row r="497" spans="1:51" x14ac:dyDescent="0.2">
      <c r="A497" s="14" t="s">
        <v>180</v>
      </c>
      <c r="B497">
        <v>10051</v>
      </c>
      <c r="C497">
        <v>0</v>
      </c>
      <c r="D497" s="17" t="s">
        <v>598</v>
      </c>
      <c r="E497" t="s">
        <v>1000</v>
      </c>
      <c r="F497">
        <v>100</v>
      </c>
      <c r="G497" t="s">
        <v>181</v>
      </c>
      <c r="H497" s="11">
        <v>780.9</v>
      </c>
      <c r="I497">
        <v>0</v>
      </c>
      <c r="J497" t="s">
        <v>182</v>
      </c>
      <c r="K497">
        <v>2</v>
      </c>
      <c r="L497" t="s">
        <v>191</v>
      </c>
      <c r="M497" s="11">
        <v>184501</v>
      </c>
      <c r="N497" t="s">
        <v>276</v>
      </c>
      <c r="O497" s="11" t="s">
        <v>594</v>
      </c>
      <c r="Q497" s="11" t="s">
        <v>283</v>
      </c>
      <c r="R497" t="s">
        <v>284</v>
      </c>
      <c r="S497" t="s">
        <v>222</v>
      </c>
      <c r="T497">
        <v>33010</v>
      </c>
      <c r="U497" t="s">
        <v>212</v>
      </c>
      <c r="V497">
        <v>100</v>
      </c>
      <c r="W497" t="s">
        <v>182</v>
      </c>
      <c r="X497">
        <v>2</v>
      </c>
      <c r="Y497">
        <v>780.9</v>
      </c>
      <c r="Z497">
        <v>1</v>
      </c>
      <c r="AA497">
        <v>97537</v>
      </c>
      <c r="AB497">
        <v>0</v>
      </c>
      <c r="AC497" t="s">
        <v>186</v>
      </c>
      <c r="AD497">
        <v>0</v>
      </c>
      <c r="AE497">
        <v>24</v>
      </c>
      <c r="AF497">
        <v>2</v>
      </c>
      <c r="AG497">
        <v>332</v>
      </c>
      <c r="AI497">
        <v>1</v>
      </c>
      <c r="AJ497">
        <v>1</v>
      </c>
      <c r="AK497">
        <v>0</v>
      </c>
      <c r="AL497" s="33" t="s">
        <v>602</v>
      </c>
      <c r="AO497" t="s">
        <v>186</v>
      </c>
      <c r="AP497">
        <v>53</v>
      </c>
      <c r="AQ497" t="s">
        <v>192</v>
      </c>
      <c r="AR497" t="s">
        <v>283</v>
      </c>
      <c r="AS497" t="s">
        <v>598</v>
      </c>
      <c r="AT497" t="s">
        <v>1000</v>
      </c>
      <c r="AV497">
        <v>780.9</v>
      </c>
      <c r="AW497">
        <v>0</v>
      </c>
      <c r="AX497" t="s">
        <v>187</v>
      </c>
      <c r="AY497" t="str">
        <f t="shared" ref="AY497:AY498" si="16">+MID(D497,4,2)</f>
        <v>12</v>
      </c>
    </row>
    <row r="498" spans="1:51" hidden="1" x14ac:dyDescent="0.2">
      <c r="A498" s="14" t="s">
        <v>180</v>
      </c>
      <c r="B498">
        <v>10053</v>
      </c>
      <c r="C498">
        <v>0</v>
      </c>
      <c r="D498" s="17" t="s">
        <v>646</v>
      </c>
      <c r="E498" t="s">
        <v>1001</v>
      </c>
      <c r="F498">
        <v>100</v>
      </c>
      <c r="G498" t="s">
        <v>181</v>
      </c>
      <c r="H498" s="11">
        <v>5298.7</v>
      </c>
      <c r="I498">
        <v>0</v>
      </c>
      <c r="J498" t="s">
        <v>182</v>
      </c>
      <c r="K498">
        <v>2</v>
      </c>
      <c r="L498" t="s">
        <v>191</v>
      </c>
      <c r="M498" s="11">
        <v>31</v>
      </c>
      <c r="O498" s="11" t="s">
        <v>627</v>
      </c>
      <c r="Q498" s="11" t="s">
        <v>286</v>
      </c>
      <c r="R498" t="s">
        <v>1002</v>
      </c>
      <c r="S498" t="s">
        <v>184</v>
      </c>
      <c r="T498">
        <v>34170</v>
      </c>
      <c r="U498" t="s">
        <v>185</v>
      </c>
      <c r="V498">
        <v>100</v>
      </c>
      <c r="W498" t="s">
        <v>182</v>
      </c>
      <c r="X498">
        <v>2</v>
      </c>
      <c r="Y498">
        <v>5298.7</v>
      </c>
      <c r="Z498">
        <v>1</v>
      </c>
      <c r="AA498">
        <v>96030</v>
      </c>
      <c r="AB498">
        <v>0</v>
      </c>
      <c r="AC498" t="s">
        <v>186</v>
      </c>
      <c r="AD498">
        <v>0</v>
      </c>
      <c r="AE498">
        <v>8</v>
      </c>
      <c r="AF498">
        <v>1</v>
      </c>
      <c r="AG498">
        <v>863112400</v>
      </c>
      <c r="AI498">
        <v>1</v>
      </c>
      <c r="AJ498">
        <v>1</v>
      </c>
      <c r="AK498">
        <v>0</v>
      </c>
      <c r="AL498" s="33" t="s">
        <v>447</v>
      </c>
      <c r="AO498" t="s">
        <v>186</v>
      </c>
      <c r="AP498">
        <v>50</v>
      </c>
      <c r="AQ498" t="s">
        <v>192</v>
      </c>
      <c r="AR498" t="s">
        <v>286</v>
      </c>
      <c r="AS498" t="s">
        <v>646</v>
      </c>
      <c r="AT498" t="s">
        <v>1001</v>
      </c>
      <c r="AV498">
        <v>5298.7</v>
      </c>
      <c r="AW498">
        <v>0</v>
      </c>
      <c r="AX498" t="s">
        <v>187</v>
      </c>
      <c r="AY498" t="str">
        <f t="shared" si="16"/>
        <v>11</v>
      </c>
    </row>
    <row r="499" spans="1:51" hidden="1" x14ac:dyDescent="0.2">
      <c r="A499" s="14" t="s">
        <v>180</v>
      </c>
      <c r="B499">
        <v>10053</v>
      </c>
      <c r="C499">
        <v>0</v>
      </c>
      <c r="D499" s="17" t="s">
        <v>646</v>
      </c>
      <c r="E499" t="s">
        <v>1001</v>
      </c>
      <c r="F499">
        <v>100</v>
      </c>
      <c r="G499" t="s">
        <v>188</v>
      </c>
      <c r="H499" s="11">
        <v>0</v>
      </c>
      <c r="I499">
        <v>5298.7</v>
      </c>
      <c r="J499" t="s">
        <v>182</v>
      </c>
      <c r="K499">
        <v>2</v>
      </c>
      <c r="L499" t="s">
        <v>191</v>
      </c>
      <c r="M499" s="11">
        <v>31</v>
      </c>
      <c r="O499" s="11" t="s">
        <v>627</v>
      </c>
      <c r="Q499" s="11" t="s">
        <v>286</v>
      </c>
      <c r="R499" t="s">
        <v>1002</v>
      </c>
      <c r="S499" t="s">
        <v>184</v>
      </c>
      <c r="T499">
        <v>34170</v>
      </c>
      <c r="U499" t="s">
        <v>185</v>
      </c>
      <c r="V499">
        <v>100</v>
      </c>
      <c r="W499" t="s">
        <v>182</v>
      </c>
      <c r="X499">
        <v>2</v>
      </c>
      <c r="Y499">
        <v>-5298.7</v>
      </c>
      <c r="Z499">
        <v>1</v>
      </c>
      <c r="AA499">
        <v>95815</v>
      </c>
      <c r="AB499">
        <v>0</v>
      </c>
      <c r="AC499" t="s">
        <v>189</v>
      </c>
      <c r="AD499">
        <v>0</v>
      </c>
      <c r="AE499">
        <v>2</v>
      </c>
      <c r="AF499">
        <v>1</v>
      </c>
      <c r="AG499">
        <v>863112400</v>
      </c>
      <c r="AI499">
        <v>1</v>
      </c>
      <c r="AJ499">
        <v>1</v>
      </c>
      <c r="AK499">
        <v>0</v>
      </c>
      <c r="AL499" s="33" t="s">
        <v>554</v>
      </c>
      <c r="AO499" t="s">
        <v>189</v>
      </c>
      <c r="AP499">
        <v>11</v>
      </c>
      <c r="AQ499" t="s">
        <v>192</v>
      </c>
      <c r="AR499" t="s">
        <v>286</v>
      </c>
      <c r="AS499" t="s">
        <v>646</v>
      </c>
      <c r="AT499" t="s">
        <v>1001</v>
      </c>
      <c r="AV499">
        <v>0</v>
      </c>
      <c r="AW499">
        <v>5298.7</v>
      </c>
      <c r="AX499" t="s">
        <v>187</v>
      </c>
    </row>
    <row r="500" spans="1:51" hidden="1" x14ac:dyDescent="0.2">
      <c r="A500" s="14" t="s">
        <v>180</v>
      </c>
      <c r="B500">
        <v>10063</v>
      </c>
      <c r="C500">
        <v>0</v>
      </c>
      <c r="D500" s="17" t="s">
        <v>568</v>
      </c>
      <c r="E500" t="s">
        <v>1003</v>
      </c>
      <c r="F500">
        <v>100</v>
      </c>
      <c r="G500" t="s">
        <v>181</v>
      </c>
      <c r="H500" s="11">
        <v>100.83</v>
      </c>
      <c r="I500">
        <v>0</v>
      </c>
      <c r="J500" t="s">
        <v>182</v>
      </c>
      <c r="K500">
        <v>2</v>
      </c>
      <c r="L500" t="s">
        <v>196</v>
      </c>
      <c r="M500" s="11">
        <v>632450149</v>
      </c>
      <c r="N500">
        <v>1</v>
      </c>
      <c r="O500" s="11" t="s">
        <v>1004</v>
      </c>
      <c r="Q500" s="11" t="s">
        <v>296</v>
      </c>
      <c r="R500" t="s">
        <v>297</v>
      </c>
      <c r="S500" t="s">
        <v>298</v>
      </c>
      <c r="T500">
        <v>40882</v>
      </c>
      <c r="V500">
        <v>100</v>
      </c>
      <c r="W500" t="s">
        <v>182</v>
      </c>
      <c r="X500">
        <v>2</v>
      </c>
      <c r="Y500">
        <v>100.83</v>
      </c>
      <c r="Z500">
        <v>1</v>
      </c>
      <c r="AA500">
        <v>96836</v>
      </c>
      <c r="AB500">
        <v>0</v>
      </c>
      <c r="AC500" t="s">
        <v>186</v>
      </c>
      <c r="AD500">
        <v>0</v>
      </c>
      <c r="AE500">
        <v>6</v>
      </c>
      <c r="AF500">
        <v>1</v>
      </c>
      <c r="AI500">
        <v>1</v>
      </c>
      <c r="AJ500">
        <v>1</v>
      </c>
      <c r="AK500">
        <v>0</v>
      </c>
      <c r="AL500" s="33" t="s">
        <v>779</v>
      </c>
      <c r="AO500" t="s">
        <v>186</v>
      </c>
      <c r="AP500">
        <v>56</v>
      </c>
      <c r="AQ500" t="s">
        <v>199</v>
      </c>
      <c r="AR500" t="s">
        <v>296</v>
      </c>
      <c r="AS500" t="s">
        <v>568</v>
      </c>
      <c r="AT500" t="s">
        <v>1003</v>
      </c>
      <c r="AV500">
        <v>100.83</v>
      </c>
      <c r="AW500">
        <v>0</v>
      </c>
      <c r="AX500" t="s">
        <v>187</v>
      </c>
      <c r="AY500" t="str">
        <f>+MID(D500,4,2)</f>
        <v>10</v>
      </c>
    </row>
    <row r="501" spans="1:51" hidden="1" x14ac:dyDescent="0.2">
      <c r="A501" s="14" t="s">
        <v>180</v>
      </c>
      <c r="B501">
        <v>10063</v>
      </c>
      <c r="C501">
        <v>0</v>
      </c>
      <c r="D501" s="17" t="s">
        <v>568</v>
      </c>
      <c r="E501" t="s">
        <v>1003</v>
      </c>
      <c r="F501">
        <v>100</v>
      </c>
      <c r="G501" t="s">
        <v>188</v>
      </c>
      <c r="H501" s="11">
        <v>0</v>
      </c>
      <c r="I501">
        <v>100.83</v>
      </c>
      <c r="J501" t="s">
        <v>182</v>
      </c>
      <c r="K501">
        <v>2</v>
      </c>
      <c r="L501" t="s">
        <v>196</v>
      </c>
      <c r="M501" s="11">
        <v>632450149</v>
      </c>
      <c r="N501">
        <v>1</v>
      </c>
      <c r="O501" s="11" t="s">
        <v>1004</v>
      </c>
      <c r="Q501" s="11" t="s">
        <v>296</v>
      </c>
      <c r="R501" t="s">
        <v>297</v>
      </c>
      <c r="S501" t="s">
        <v>298</v>
      </c>
      <c r="T501">
        <v>40882</v>
      </c>
      <c r="V501">
        <v>100</v>
      </c>
      <c r="W501" t="s">
        <v>182</v>
      </c>
      <c r="X501">
        <v>2</v>
      </c>
      <c r="Y501">
        <v>-100.83</v>
      </c>
      <c r="Z501">
        <v>1</v>
      </c>
      <c r="AA501">
        <v>96593</v>
      </c>
      <c r="AB501">
        <v>0</v>
      </c>
      <c r="AC501" t="s">
        <v>189</v>
      </c>
      <c r="AD501">
        <v>0</v>
      </c>
      <c r="AE501">
        <v>13</v>
      </c>
      <c r="AF501">
        <v>1</v>
      </c>
      <c r="AI501">
        <v>1</v>
      </c>
      <c r="AJ501">
        <v>1</v>
      </c>
      <c r="AK501">
        <v>0</v>
      </c>
      <c r="AL501" s="33" t="s">
        <v>568</v>
      </c>
      <c r="AO501" t="s">
        <v>189</v>
      </c>
      <c r="AP501">
        <v>900</v>
      </c>
      <c r="AQ501" t="s">
        <v>199</v>
      </c>
      <c r="AR501" t="s">
        <v>296</v>
      </c>
      <c r="AS501" t="s">
        <v>568</v>
      </c>
      <c r="AT501" t="s">
        <v>1003</v>
      </c>
      <c r="AV501">
        <v>0</v>
      </c>
      <c r="AW501">
        <v>100.83</v>
      </c>
      <c r="AX501" t="s">
        <v>187</v>
      </c>
    </row>
    <row r="502" spans="1:51" hidden="1" x14ac:dyDescent="0.2">
      <c r="A502" s="14" t="s">
        <v>180</v>
      </c>
      <c r="B502">
        <v>10063</v>
      </c>
      <c r="C502">
        <v>0</v>
      </c>
      <c r="D502" s="17" t="s">
        <v>568</v>
      </c>
      <c r="E502" t="s">
        <v>1005</v>
      </c>
      <c r="F502">
        <v>100</v>
      </c>
      <c r="G502" t="s">
        <v>181</v>
      </c>
      <c r="H502" s="11">
        <v>6.93</v>
      </c>
      <c r="I502">
        <v>0</v>
      </c>
      <c r="J502" t="s">
        <v>182</v>
      </c>
      <c r="K502">
        <v>2</v>
      </c>
      <c r="L502" t="s">
        <v>196</v>
      </c>
      <c r="M502" s="11">
        <v>632450149</v>
      </c>
      <c r="N502">
        <v>2</v>
      </c>
      <c r="O502" s="11" t="s">
        <v>1004</v>
      </c>
      <c r="Q502" s="11" t="s">
        <v>296</v>
      </c>
      <c r="R502" t="s">
        <v>297</v>
      </c>
      <c r="S502" t="s">
        <v>298</v>
      </c>
      <c r="T502">
        <v>40882</v>
      </c>
      <c r="V502">
        <v>100</v>
      </c>
      <c r="W502" t="s">
        <v>182</v>
      </c>
      <c r="X502">
        <v>2</v>
      </c>
      <c r="Y502">
        <v>6.93</v>
      </c>
      <c r="Z502">
        <v>1</v>
      </c>
      <c r="AA502">
        <v>96836</v>
      </c>
      <c r="AB502">
        <v>0</v>
      </c>
      <c r="AC502" t="s">
        <v>186</v>
      </c>
      <c r="AD502">
        <v>0</v>
      </c>
      <c r="AE502">
        <v>6</v>
      </c>
      <c r="AF502">
        <v>2</v>
      </c>
      <c r="AI502">
        <v>1</v>
      </c>
      <c r="AJ502">
        <v>1</v>
      </c>
      <c r="AK502">
        <v>0</v>
      </c>
      <c r="AL502" s="33" t="s">
        <v>779</v>
      </c>
      <c r="AO502" t="s">
        <v>186</v>
      </c>
      <c r="AP502">
        <v>56</v>
      </c>
      <c r="AQ502" t="s">
        <v>199</v>
      </c>
      <c r="AR502" t="s">
        <v>296</v>
      </c>
      <c r="AS502" t="s">
        <v>568</v>
      </c>
      <c r="AT502" t="s">
        <v>1005</v>
      </c>
      <c r="AV502">
        <v>6.93</v>
      </c>
      <c r="AW502">
        <v>0</v>
      </c>
      <c r="AX502" t="s">
        <v>187</v>
      </c>
      <c r="AY502" t="str">
        <f>+MID(D502,4,2)</f>
        <v>10</v>
      </c>
    </row>
    <row r="503" spans="1:51" hidden="1" x14ac:dyDescent="0.2">
      <c r="A503" s="14" t="s">
        <v>180</v>
      </c>
      <c r="B503">
        <v>10063</v>
      </c>
      <c r="C503">
        <v>0</v>
      </c>
      <c r="D503" s="17" t="s">
        <v>568</v>
      </c>
      <c r="E503" t="s">
        <v>1005</v>
      </c>
      <c r="F503">
        <v>100</v>
      </c>
      <c r="G503" t="s">
        <v>188</v>
      </c>
      <c r="H503" s="11">
        <v>0</v>
      </c>
      <c r="I503">
        <v>6.93</v>
      </c>
      <c r="J503" t="s">
        <v>182</v>
      </c>
      <c r="K503">
        <v>2</v>
      </c>
      <c r="L503" t="s">
        <v>196</v>
      </c>
      <c r="M503" s="11">
        <v>632450149</v>
      </c>
      <c r="N503">
        <v>2</v>
      </c>
      <c r="O503" s="11" t="s">
        <v>1004</v>
      </c>
      <c r="Q503" s="11" t="s">
        <v>296</v>
      </c>
      <c r="R503" t="s">
        <v>297</v>
      </c>
      <c r="S503" t="s">
        <v>298</v>
      </c>
      <c r="T503">
        <v>40882</v>
      </c>
      <c r="V503">
        <v>100</v>
      </c>
      <c r="W503" t="s">
        <v>182</v>
      </c>
      <c r="X503">
        <v>2</v>
      </c>
      <c r="Y503">
        <v>-6.93</v>
      </c>
      <c r="Z503">
        <v>1</v>
      </c>
      <c r="AA503">
        <v>96594</v>
      </c>
      <c r="AB503">
        <v>0</v>
      </c>
      <c r="AC503" t="s">
        <v>189</v>
      </c>
      <c r="AD503">
        <v>0</v>
      </c>
      <c r="AE503">
        <v>5</v>
      </c>
      <c r="AF503">
        <v>1</v>
      </c>
      <c r="AI503">
        <v>1</v>
      </c>
      <c r="AJ503">
        <v>1</v>
      </c>
      <c r="AK503">
        <v>0</v>
      </c>
      <c r="AL503" s="33" t="s">
        <v>568</v>
      </c>
      <c r="AO503" t="s">
        <v>189</v>
      </c>
      <c r="AP503">
        <v>900</v>
      </c>
      <c r="AQ503" t="s">
        <v>199</v>
      </c>
      <c r="AR503" t="s">
        <v>296</v>
      </c>
      <c r="AS503" t="s">
        <v>568</v>
      </c>
      <c r="AT503" t="s">
        <v>1005</v>
      </c>
      <c r="AV503">
        <v>0</v>
      </c>
      <c r="AW503">
        <v>6.93</v>
      </c>
      <c r="AX503" t="s">
        <v>187</v>
      </c>
    </row>
    <row r="504" spans="1:51" hidden="1" x14ac:dyDescent="0.2">
      <c r="A504" s="14" t="s">
        <v>180</v>
      </c>
      <c r="B504">
        <v>10063</v>
      </c>
      <c r="C504">
        <v>0</v>
      </c>
      <c r="D504" s="17" t="s">
        <v>568</v>
      </c>
      <c r="E504" t="s">
        <v>1006</v>
      </c>
      <c r="F504">
        <v>100</v>
      </c>
      <c r="G504" t="s">
        <v>188</v>
      </c>
      <c r="H504" s="11">
        <v>0</v>
      </c>
      <c r="I504">
        <v>216.67</v>
      </c>
      <c r="J504" t="s">
        <v>182</v>
      </c>
      <c r="K504">
        <v>2</v>
      </c>
      <c r="L504" t="s">
        <v>196</v>
      </c>
      <c r="M504" s="11">
        <v>632725695</v>
      </c>
      <c r="N504">
        <v>1</v>
      </c>
      <c r="O504" s="11" t="s">
        <v>568</v>
      </c>
      <c r="Q504" s="11" t="s">
        <v>296</v>
      </c>
      <c r="R504" t="s">
        <v>297</v>
      </c>
      <c r="S504" t="s">
        <v>298</v>
      </c>
      <c r="T504">
        <v>40882</v>
      </c>
      <c r="V504">
        <v>100</v>
      </c>
      <c r="W504" t="s">
        <v>182</v>
      </c>
      <c r="X504">
        <v>2</v>
      </c>
      <c r="Y504">
        <v>-216.67</v>
      </c>
      <c r="Z504">
        <v>1</v>
      </c>
      <c r="AA504">
        <v>96595</v>
      </c>
      <c r="AB504">
        <v>0</v>
      </c>
      <c r="AC504" t="s">
        <v>189</v>
      </c>
      <c r="AD504">
        <v>0</v>
      </c>
      <c r="AE504">
        <v>10</v>
      </c>
      <c r="AF504">
        <v>1</v>
      </c>
      <c r="AI504">
        <v>1</v>
      </c>
      <c r="AJ504">
        <v>1</v>
      </c>
      <c r="AK504">
        <v>0</v>
      </c>
      <c r="AL504" s="33" t="s">
        <v>568</v>
      </c>
      <c r="AO504" t="s">
        <v>189</v>
      </c>
      <c r="AP504">
        <v>900</v>
      </c>
      <c r="AQ504" t="s">
        <v>199</v>
      </c>
      <c r="AR504" t="s">
        <v>296</v>
      </c>
      <c r="AS504" t="s">
        <v>568</v>
      </c>
      <c r="AT504" t="s">
        <v>1006</v>
      </c>
      <c r="AV504">
        <v>0</v>
      </c>
      <c r="AW504">
        <v>216.67</v>
      </c>
      <c r="AX504" t="s">
        <v>187</v>
      </c>
    </row>
    <row r="505" spans="1:51" hidden="1" x14ac:dyDescent="0.2">
      <c r="A505" s="14" t="s">
        <v>180</v>
      </c>
      <c r="B505">
        <v>10063</v>
      </c>
      <c r="C505">
        <v>0</v>
      </c>
      <c r="D505" s="17" t="s">
        <v>568</v>
      </c>
      <c r="E505" t="s">
        <v>1006</v>
      </c>
      <c r="F505">
        <v>100</v>
      </c>
      <c r="G505" t="s">
        <v>181</v>
      </c>
      <c r="H505" s="11">
        <v>216.67</v>
      </c>
      <c r="I505">
        <v>0</v>
      </c>
      <c r="J505" t="s">
        <v>182</v>
      </c>
      <c r="K505">
        <v>2</v>
      </c>
      <c r="L505" t="s">
        <v>196</v>
      </c>
      <c r="M505" s="11">
        <v>632725695</v>
      </c>
      <c r="N505">
        <v>1</v>
      </c>
      <c r="O505" s="11" t="s">
        <v>568</v>
      </c>
      <c r="Q505" s="11" t="s">
        <v>296</v>
      </c>
      <c r="R505" t="s">
        <v>297</v>
      </c>
      <c r="S505" t="s">
        <v>298</v>
      </c>
      <c r="T505">
        <v>40882</v>
      </c>
      <c r="V505">
        <v>100</v>
      </c>
      <c r="W505" t="s">
        <v>182</v>
      </c>
      <c r="X505">
        <v>2</v>
      </c>
      <c r="Y505">
        <v>216.67</v>
      </c>
      <c r="Z505">
        <v>1</v>
      </c>
      <c r="AA505">
        <v>96879</v>
      </c>
      <c r="AB505">
        <v>0</v>
      </c>
      <c r="AC505" t="s">
        <v>186</v>
      </c>
      <c r="AD505">
        <v>0</v>
      </c>
      <c r="AE505">
        <v>7</v>
      </c>
      <c r="AF505">
        <v>1</v>
      </c>
      <c r="AI505">
        <v>1</v>
      </c>
      <c r="AJ505">
        <v>1</v>
      </c>
      <c r="AK505">
        <v>0</v>
      </c>
      <c r="AL505" s="33" t="s">
        <v>865</v>
      </c>
      <c r="AO505" t="s">
        <v>186</v>
      </c>
      <c r="AP505">
        <v>56</v>
      </c>
      <c r="AQ505" t="s">
        <v>199</v>
      </c>
      <c r="AR505" t="s">
        <v>296</v>
      </c>
      <c r="AS505" t="s">
        <v>568</v>
      </c>
      <c r="AT505" t="s">
        <v>1006</v>
      </c>
      <c r="AV505">
        <v>216.67</v>
      </c>
      <c r="AW505">
        <v>0</v>
      </c>
      <c r="AX505" t="s">
        <v>187</v>
      </c>
      <c r="AY505" t="str">
        <f>+MID(D505,4,2)</f>
        <v>10</v>
      </c>
    </row>
    <row r="506" spans="1:51" hidden="1" x14ac:dyDescent="0.2">
      <c r="A506" s="14" t="s">
        <v>180</v>
      </c>
      <c r="B506">
        <v>10063</v>
      </c>
      <c r="C506">
        <v>0</v>
      </c>
      <c r="D506" s="17" t="s">
        <v>594</v>
      </c>
      <c r="E506" t="s">
        <v>1007</v>
      </c>
      <c r="F506">
        <v>100</v>
      </c>
      <c r="G506" t="s">
        <v>188</v>
      </c>
      <c r="H506" s="11">
        <v>0</v>
      </c>
      <c r="I506">
        <v>99.44</v>
      </c>
      <c r="J506" t="s">
        <v>182</v>
      </c>
      <c r="K506">
        <v>2</v>
      </c>
      <c r="L506" t="s">
        <v>196</v>
      </c>
      <c r="M506" s="11">
        <v>632996865</v>
      </c>
      <c r="N506">
        <v>1</v>
      </c>
      <c r="O506" s="11" t="s">
        <v>865</v>
      </c>
      <c r="Q506" s="11" t="s">
        <v>296</v>
      </c>
      <c r="R506" t="s">
        <v>297</v>
      </c>
      <c r="S506" t="s">
        <v>298</v>
      </c>
      <c r="T506">
        <v>40882</v>
      </c>
      <c r="V506">
        <v>100</v>
      </c>
      <c r="W506" t="s">
        <v>182</v>
      </c>
      <c r="X506">
        <v>2</v>
      </c>
      <c r="Y506">
        <v>-99.44</v>
      </c>
      <c r="Z506">
        <v>1</v>
      </c>
      <c r="AA506">
        <v>97220</v>
      </c>
      <c r="AB506">
        <v>0</v>
      </c>
      <c r="AC506" t="s">
        <v>189</v>
      </c>
      <c r="AD506">
        <v>0</v>
      </c>
      <c r="AE506">
        <v>5</v>
      </c>
      <c r="AF506">
        <v>1</v>
      </c>
      <c r="AI506">
        <v>1</v>
      </c>
      <c r="AJ506">
        <v>1</v>
      </c>
      <c r="AK506">
        <v>0</v>
      </c>
      <c r="AL506" s="33" t="s">
        <v>594</v>
      </c>
      <c r="AO506" t="s">
        <v>189</v>
      </c>
      <c r="AP506">
        <v>900</v>
      </c>
      <c r="AQ506" t="s">
        <v>199</v>
      </c>
      <c r="AR506" t="s">
        <v>296</v>
      </c>
      <c r="AS506" t="s">
        <v>594</v>
      </c>
      <c r="AT506" t="s">
        <v>1007</v>
      </c>
      <c r="AV506">
        <v>0</v>
      </c>
      <c r="AW506">
        <v>99.44</v>
      </c>
      <c r="AX506" t="s">
        <v>187</v>
      </c>
    </row>
    <row r="507" spans="1:51" hidden="1" x14ac:dyDescent="0.2">
      <c r="A507" s="14" t="s">
        <v>180</v>
      </c>
      <c r="B507">
        <v>10063</v>
      </c>
      <c r="C507">
        <v>0</v>
      </c>
      <c r="D507" s="17" t="s">
        <v>594</v>
      </c>
      <c r="E507" t="s">
        <v>1008</v>
      </c>
      <c r="F507">
        <v>100</v>
      </c>
      <c r="G507" t="s">
        <v>188</v>
      </c>
      <c r="H507" s="11">
        <v>0</v>
      </c>
      <c r="I507">
        <v>6.93</v>
      </c>
      <c r="J507" t="s">
        <v>182</v>
      </c>
      <c r="K507">
        <v>2</v>
      </c>
      <c r="L507" t="s">
        <v>196</v>
      </c>
      <c r="M507" s="11">
        <v>632996865</v>
      </c>
      <c r="N507">
        <v>2</v>
      </c>
      <c r="O507" s="11" t="s">
        <v>865</v>
      </c>
      <c r="Q507" s="11" t="s">
        <v>296</v>
      </c>
      <c r="R507" t="s">
        <v>297</v>
      </c>
      <c r="S507" t="s">
        <v>298</v>
      </c>
      <c r="T507">
        <v>40882</v>
      </c>
      <c r="V507">
        <v>100</v>
      </c>
      <c r="W507" t="s">
        <v>182</v>
      </c>
      <c r="X507">
        <v>2</v>
      </c>
      <c r="Y507">
        <v>-6.93</v>
      </c>
      <c r="Z507">
        <v>1</v>
      </c>
      <c r="AA507">
        <v>97221</v>
      </c>
      <c r="AB507">
        <v>0</v>
      </c>
      <c r="AC507" t="s">
        <v>189</v>
      </c>
      <c r="AD507">
        <v>0</v>
      </c>
      <c r="AE507">
        <v>5</v>
      </c>
      <c r="AF507">
        <v>1</v>
      </c>
      <c r="AI507">
        <v>1</v>
      </c>
      <c r="AJ507">
        <v>1</v>
      </c>
      <c r="AK507">
        <v>0</v>
      </c>
      <c r="AL507" s="33" t="s">
        <v>594</v>
      </c>
      <c r="AO507" t="s">
        <v>189</v>
      </c>
      <c r="AP507">
        <v>900</v>
      </c>
      <c r="AQ507" t="s">
        <v>199</v>
      </c>
      <c r="AR507" t="s">
        <v>296</v>
      </c>
      <c r="AS507" t="s">
        <v>594</v>
      </c>
      <c r="AT507" t="s">
        <v>1008</v>
      </c>
      <c r="AV507">
        <v>0</v>
      </c>
      <c r="AW507">
        <v>6.93</v>
      </c>
      <c r="AX507" t="s">
        <v>187</v>
      </c>
    </row>
    <row r="508" spans="1:51" hidden="1" x14ac:dyDescent="0.2">
      <c r="A508" s="14" t="s">
        <v>180</v>
      </c>
      <c r="B508">
        <v>10063</v>
      </c>
      <c r="C508">
        <v>0</v>
      </c>
      <c r="D508" s="17" t="s">
        <v>594</v>
      </c>
      <c r="E508" t="s">
        <v>1009</v>
      </c>
      <c r="F508">
        <v>100</v>
      </c>
      <c r="G508" t="s">
        <v>188</v>
      </c>
      <c r="H508" s="11">
        <v>0</v>
      </c>
      <c r="I508">
        <v>90.43</v>
      </c>
      <c r="J508" t="s">
        <v>182</v>
      </c>
      <c r="K508">
        <v>2</v>
      </c>
      <c r="L508" t="s">
        <v>196</v>
      </c>
      <c r="M508" s="11">
        <v>633337211</v>
      </c>
      <c r="N508">
        <v>1</v>
      </c>
      <c r="O508" s="11" t="s">
        <v>594</v>
      </c>
      <c r="Q508" s="11" t="s">
        <v>296</v>
      </c>
      <c r="R508" t="s">
        <v>297</v>
      </c>
      <c r="S508" t="s">
        <v>298</v>
      </c>
      <c r="T508">
        <v>40882</v>
      </c>
      <c r="V508">
        <v>100</v>
      </c>
      <c r="W508" t="s">
        <v>182</v>
      </c>
      <c r="X508">
        <v>2</v>
      </c>
      <c r="Y508">
        <v>-90.43</v>
      </c>
      <c r="Z508">
        <v>1</v>
      </c>
      <c r="AA508">
        <v>97222</v>
      </c>
      <c r="AB508">
        <v>0</v>
      </c>
      <c r="AC508" t="s">
        <v>189</v>
      </c>
      <c r="AD508">
        <v>0</v>
      </c>
      <c r="AE508">
        <v>5</v>
      </c>
      <c r="AF508">
        <v>1</v>
      </c>
      <c r="AI508">
        <v>1</v>
      </c>
      <c r="AJ508">
        <v>1</v>
      </c>
      <c r="AK508">
        <v>0</v>
      </c>
      <c r="AL508" s="33" t="s">
        <v>594</v>
      </c>
      <c r="AO508" t="s">
        <v>189</v>
      </c>
      <c r="AP508">
        <v>900</v>
      </c>
      <c r="AQ508" t="s">
        <v>199</v>
      </c>
      <c r="AR508" t="s">
        <v>296</v>
      </c>
      <c r="AS508" t="s">
        <v>594</v>
      </c>
      <c r="AT508" t="s">
        <v>1009</v>
      </c>
      <c r="AV508">
        <v>0</v>
      </c>
      <c r="AW508">
        <v>90.43</v>
      </c>
      <c r="AX508" t="s">
        <v>187</v>
      </c>
    </row>
    <row r="509" spans="1:51" hidden="1" x14ac:dyDescent="0.2">
      <c r="A509" s="14" t="s">
        <v>180</v>
      </c>
      <c r="B509">
        <v>10063</v>
      </c>
      <c r="C509">
        <v>0</v>
      </c>
      <c r="D509" s="17" t="s">
        <v>594</v>
      </c>
      <c r="E509" t="s">
        <v>1009</v>
      </c>
      <c r="F509">
        <v>100</v>
      </c>
      <c r="G509" t="s">
        <v>181</v>
      </c>
      <c r="H509" s="11">
        <v>90.43</v>
      </c>
      <c r="I509">
        <v>0</v>
      </c>
      <c r="J509" t="s">
        <v>182</v>
      </c>
      <c r="K509">
        <v>2</v>
      </c>
      <c r="L509" t="s">
        <v>196</v>
      </c>
      <c r="M509" s="11">
        <v>633337211</v>
      </c>
      <c r="N509">
        <v>1</v>
      </c>
      <c r="O509" s="11" t="s">
        <v>594</v>
      </c>
      <c r="Q509" s="11" t="s">
        <v>296</v>
      </c>
      <c r="R509" t="s">
        <v>297</v>
      </c>
      <c r="S509" t="s">
        <v>298</v>
      </c>
      <c r="T509">
        <v>40882</v>
      </c>
      <c r="V509">
        <v>100</v>
      </c>
      <c r="W509" t="s">
        <v>182</v>
      </c>
      <c r="X509">
        <v>2</v>
      </c>
      <c r="Y509">
        <v>90.43</v>
      </c>
      <c r="Z509">
        <v>1</v>
      </c>
      <c r="AA509">
        <v>97507</v>
      </c>
      <c r="AB509">
        <v>0</v>
      </c>
      <c r="AC509" t="s">
        <v>186</v>
      </c>
      <c r="AD509">
        <v>0</v>
      </c>
      <c r="AE509">
        <v>7</v>
      </c>
      <c r="AF509">
        <v>1</v>
      </c>
      <c r="AI509">
        <v>1</v>
      </c>
      <c r="AJ509">
        <v>1</v>
      </c>
      <c r="AK509">
        <v>0</v>
      </c>
      <c r="AL509" s="33" t="s">
        <v>806</v>
      </c>
      <c r="AO509" t="s">
        <v>186</v>
      </c>
      <c r="AP509">
        <v>56</v>
      </c>
      <c r="AQ509" t="s">
        <v>199</v>
      </c>
      <c r="AR509" t="s">
        <v>296</v>
      </c>
      <c r="AS509" t="s">
        <v>594</v>
      </c>
      <c r="AT509" t="s">
        <v>1009</v>
      </c>
      <c r="AV509">
        <v>90.43</v>
      </c>
      <c r="AW509">
        <v>0</v>
      </c>
      <c r="AX509" t="s">
        <v>187</v>
      </c>
      <c r="AY509" t="str">
        <f>+MID(D509,4,2)</f>
        <v>11</v>
      </c>
    </row>
    <row r="510" spans="1:51" hidden="1" x14ac:dyDescent="0.2">
      <c r="A510" s="14" t="s">
        <v>180</v>
      </c>
      <c r="B510">
        <v>10064</v>
      </c>
      <c r="C510">
        <v>0</v>
      </c>
      <c r="D510" s="17" t="s">
        <v>598</v>
      </c>
      <c r="E510" t="s">
        <v>1010</v>
      </c>
      <c r="F510">
        <v>100</v>
      </c>
      <c r="G510" t="s">
        <v>188</v>
      </c>
      <c r="H510" s="11">
        <v>0</v>
      </c>
      <c r="I510">
        <v>2664.48</v>
      </c>
      <c r="J510" t="s">
        <v>182</v>
      </c>
      <c r="K510">
        <v>2</v>
      </c>
      <c r="L510" t="s">
        <v>191</v>
      </c>
      <c r="M510" s="11">
        <v>8223</v>
      </c>
      <c r="N510" t="s">
        <v>217</v>
      </c>
      <c r="O510" s="11" t="s">
        <v>717</v>
      </c>
      <c r="Q510" s="11" t="s">
        <v>409</v>
      </c>
      <c r="R510" t="s">
        <v>448</v>
      </c>
      <c r="S510" t="s">
        <v>449</v>
      </c>
      <c r="T510">
        <v>33080</v>
      </c>
      <c r="U510" t="s">
        <v>220</v>
      </c>
      <c r="V510">
        <v>100</v>
      </c>
      <c r="W510" t="s">
        <v>182</v>
      </c>
      <c r="X510">
        <v>2</v>
      </c>
      <c r="Y510">
        <v>-2664.48</v>
      </c>
      <c r="Z510">
        <v>1</v>
      </c>
      <c r="AA510">
        <v>96477</v>
      </c>
      <c r="AB510">
        <v>0</v>
      </c>
      <c r="AC510" t="s">
        <v>189</v>
      </c>
      <c r="AD510">
        <v>0</v>
      </c>
      <c r="AE510">
        <v>2</v>
      </c>
      <c r="AF510">
        <v>1</v>
      </c>
      <c r="AG510">
        <v>414</v>
      </c>
      <c r="AI510">
        <v>1</v>
      </c>
      <c r="AJ510">
        <v>1</v>
      </c>
      <c r="AK510">
        <v>0</v>
      </c>
      <c r="AL510" s="33" t="s">
        <v>646</v>
      </c>
      <c r="AO510" t="s">
        <v>189</v>
      </c>
      <c r="AP510">
        <v>11</v>
      </c>
      <c r="AQ510" t="s">
        <v>192</v>
      </c>
      <c r="AR510" t="s">
        <v>409</v>
      </c>
      <c r="AS510" t="s">
        <v>598</v>
      </c>
      <c r="AT510" t="s">
        <v>1010</v>
      </c>
      <c r="AV510">
        <v>0</v>
      </c>
      <c r="AW510">
        <v>2664.48</v>
      </c>
      <c r="AX510" t="s">
        <v>187</v>
      </c>
    </row>
    <row r="511" spans="1:51" x14ac:dyDescent="0.2">
      <c r="A511" s="14" t="s">
        <v>180</v>
      </c>
      <c r="B511">
        <v>10064</v>
      </c>
      <c r="C511">
        <v>0</v>
      </c>
      <c r="D511" s="17" t="s">
        <v>598</v>
      </c>
      <c r="E511" t="s">
        <v>1010</v>
      </c>
      <c r="F511">
        <v>100</v>
      </c>
      <c r="G511" t="s">
        <v>181</v>
      </c>
      <c r="H511" s="11">
        <v>2664.48</v>
      </c>
      <c r="I511">
        <v>0</v>
      </c>
      <c r="J511" t="s">
        <v>182</v>
      </c>
      <c r="K511">
        <v>2</v>
      </c>
      <c r="L511" t="s">
        <v>191</v>
      </c>
      <c r="M511" s="11">
        <v>8223</v>
      </c>
      <c r="N511" t="s">
        <v>217</v>
      </c>
      <c r="O511" s="11" t="s">
        <v>717</v>
      </c>
      <c r="Q511" s="11" t="s">
        <v>409</v>
      </c>
      <c r="R511" t="s">
        <v>448</v>
      </c>
      <c r="S511" t="s">
        <v>449</v>
      </c>
      <c r="T511">
        <v>33080</v>
      </c>
      <c r="U511" t="s">
        <v>220</v>
      </c>
      <c r="V511">
        <v>100</v>
      </c>
      <c r="W511" t="s">
        <v>182</v>
      </c>
      <c r="X511">
        <v>2</v>
      </c>
      <c r="Y511">
        <v>2664.48</v>
      </c>
      <c r="Z511">
        <v>1</v>
      </c>
      <c r="AA511">
        <v>96527</v>
      </c>
      <c r="AB511">
        <v>0</v>
      </c>
      <c r="AC511" t="s">
        <v>186</v>
      </c>
      <c r="AD511">
        <v>0</v>
      </c>
      <c r="AE511">
        <v>7</v>
      </c>
      <c r="AF511">
        <v>1</v>
      </c>
      <c r="AG511">
        <v>414</v>
      </c>
      <c r="AI511">
        <v>1</v>
      </c>
      <c r="AJ511">
        <v>1</v>
      </c>
      <c r="AK511">
        <v>0</v>
      </c>
      <c r="AL511" s="33" t="s">
        <v>604</v>
      </c>
      <c r="AO511" t="s">
        <v>186</v>
      </c>
      <c r="AP511">
        <v>50</v>
      </c>
      <c r="AQ511" t="s">
        <v>192</v>
      </c>
      <c r="AR511" t="s">
        <v>409</v>
      </c>
      <c r="AS511" t="s">
        <v>598</v>
      </c>
      <c r="AT511" t="s">
        <v>1010</v>
      </c>
      <c r="AV511">
        <v>2664.48</v>
      </c>
      <c r="AW511">
        <v>0</v>
      </c>
      <c r="AX511" t="s">
        <v>187</v>
      </c>
      <c r="AY511" t="str">
        <f t="shared" ref="AY511:AY512" si="17">+MID(D511,4,2)</f>
        <v>12</v>
      </c>
    </row>
    <row r="512" spans="1:51" x14ac:dyDescent="0.2">
      <c r="A512" s="14" t="s">
        <v>180</v>
      </c>
      <c r="B512">
        <v>10066</v>
      </c>
      <c r="C512">
        <v>0</v>
      </c>
      <c r="D512" s="17" t="s">
        <v>598</v>
      </c>
      <c r="E512" t="s">
        <v>1011</v>
      </c>
      <c r="F512">
        <v>100</v>
      </c>
      <c r="G512" t="s">
        <v>181</v>
      </c>
      <c r="H512" s="11">
        <v>7200</v>
      </c>
      <c r="I512">
        <v>0</v>
      </c>
      <c r="J512" t="s">
        <v>182</v>
      </c>
      <c r="K512">
        <v>2</v>
      </c>
      <c r="L512" t="s">
        <v>191</v>
      </c>
      <c r="M512" s="11">
        <v>0</v>
      </c>
      <c r="O512" s="11" t="s">
        <v>907</v>
      </c>
      <c r="Q512" s="11" t="s">
        <v>410</v>
      </c>
      <c r="R512" t="s">
        <v>1012</v>
      </c>
      <c r="S512" t="s">
        <v>184</v>
      </c>
      <c r="T512">
        <v>34074</v>
      </c>
      <c r="U512" t="s">
        <v>185</v>
      </c>
      <c r="V512">
        <v>100</v>
      </c>
      <c r="W512" t="s">
        <v>182</v>
      </c>
      <c r="X512">
        <v>2</v>
      </c>
      <c r="Y512">
        <v>7200</v>
      </c>
      <c r="Z512">
        <v>1</v>
      </c>
      <c r="AA512">
        <v>1195</v>
      </c>
      <c r="AB512">
        <v>0</v>
      </c>
      <c r="AC512" t="s">
        <v>186</v>
      </c>
      <c r="AD512">
        <v>0</v>
      </c>
      <c r="AE512">
        <v>-1</v>
      </c>
      <c r="AF512">
        <v>1</v>
      </c>
      <c r="AG512">
        <v>416</v>
      </c>
      <c r="AI512">
        <v>1</v>
      </c>
      <c r="AJ512">
        <v>1</v>
      </c>
      <c r="AK512">
        <v>0</v>
      </c>
      <c r="AL512" s="33" t="s">
        <v>1013</v>
      </c>
      <c r="AO512" t="s">
        <v>186</v>
      </c>
      <c r="AQ512" t="s">
        <v>192</v>
      </c>
      <c r="AR512" t="s">
        <v>410</v>
      </c>
      <c r="AS512" t="s">
        <v>598</v>
      </c>
      <c r="AT512" t="s">
        <v>1011</v>
      </c>
      <c r="AV512">
        <v>7200</v>
      </c>
      <c r="AW512">
        <v>0</v>
      </c>
      <c r="AX512" t="s">
        <v>187</v>
      </c>
      <c r="AY512" t="str">
        <f t="shared" si="17"/>
        <v>12</v>
      </c>
    </row>
    <row r="513" spans="1:51" hidden="1" x14ac:dyDescent="0.2">
      <c r="A513" s="14" t="s">
        <v>180</v>
      </c>
      <c r="B513">
        <v>10066</v>
      </c>
      <c r="C513">
        <v>0</v>
      </c>
      <c r="D513" s="17" t="s">
        <v>598</v>
      </c>
      <c r="E513" t="s">
        <v>1011</v>
      </c>
      <c r="F513">
        <v>100</v>
      </c>
      <c r="G513" t="s">
        <v>188</v>
      </c>
      <c r="H513" s="11">
        <v>0</v>
      </c>
      <c r="I513">
        <v>7200</v>
      </c>
      <c r="J513" t="s">
        <v>182</v>
      </c>
      <c r="K513">
        <v>2</v>
      </c>
      <c r="L513" t="s">
        <v>191</v>
      </c>
      <c r="M513" s="11">
        <v>9623</v>
      </c>
      <c r="N513" t="s">
        <v>217</v>
      </c>
      <c r="O513" s="11" t="s">
        <v>882</v>
      </c>
      <c r="Q513" s="11" t="s">
        <v>410</v>
      </c>
      <c r="R513" t="s">
        <v>1012</v>
      </c>
      <c r="S513" t="s">
        <v>184</v>
      </c>
      <c r="T513">
        <v>34074</v>
      </c>
      <c r="U513" t="s">
        <v>185</v>
      </c>
      <c r="V513">
        <v>100</v>
      </c>
      <c r="W513" t="s">
        <v>182</v>
      </c>
      <c r="X513">
        <v>2</v>
      </c>
      <c r="Y513">
        <v>-7200</v>
      </c>
      <c r="Z513">
        <v>1</v>
      </c>
      <c r="AA513">
        <v>96684</v>
      </c>
      <c r="AB513">
        <v>0</v>
      </c>
      <c r="AC513" t="s">
        <v>189</v>
      </c>
      <c r="AD513">
        <v>0</v>
      </c>
      <c r="AE513">
        <v>1</v>
      </c>
      <c r="AF513">
        <v>1</v>
      </c>
      <c r="AG513">
        <v>416</v>
      </c>
      <c r="AI513">
        <v>1</v>
      </c>
      <c r="AJ513">
        <v>1</v>
      </c>
      <c r="AK513">
        <v>0</v>
      </c>
      <c r="AL513" s="33" t="s">
        <v>865</v>
      </c>
      <c r="AO513" t="s">
        <v>189</v>
      </c>
      <c r="AP513">
        <v>17</v>
      </c>
      <c r="AQ513" t="s">
        <v>192</v>
      </c>
      <c r="AR513" t="s">
        <v>410</v>
      </c>
      <c r="AS513" t="s">
        <v>598</v>
      </c>
      <c r="AT513" t="s">
        <v>1011</v>
      </c>
      <c r="AV513">
        <v>0</v>
      </c>
      <c r="AW513">
        <v>7200</v>
      </c>
      <c r="AX513" t="s">
        <v>187</v>
      </c>
    </row>
    <row r="514" spans="1:51" hidden="1" x14ac:dyDescent="0.2">
      <c r="A514" s="14" t="s">
        <v>180</v>
      </c>
      <c r="B514">
        <v>10066</v>
      </c>
      <c r="C514">
        <v>0</v>
      </c>
      <c r="D514" s="17" t="s">
        <v>598</v>
      </c>
      <c r="E514" t="s">
        <v>1014</v>
      </c>
      <c r="F514">
        <v>100</v>
      </c>
      <c r="G514" t="s">
        <v>181</v>
      </c>
      <c r="H514" s="11">
        <v>0</v>
      </c>
      <c r="I514">
        <v>7200</v>
      </c>
      <c r="J514" t="s">
        <v>182</v>
      </c>
      <c r="K514">
        <v>2</v>
      </c>
      <c r="L514" t="s">
        <v>191</v>
      </c>
      <c r="M514" s="11">
        <v>0</v>
      </c>
      <c r="O514" s="11" t="s">
        <v>907</v>
      </c>
      <c r="Q514" s="11" t="s">
        <v>410</v>
      </c>
      <c r="R514" t="s">
        <v>1012</v>
      </c>
      <c r="S514" t="s">
        <v>184</v>
      </c>
      <c r="T514">
        <v>34074</v>
      </c>
      <c r="U514" t="s">
        <v>185</v>
      </c>
      <c r="V514">
        <v>100</v>
      </c>
      <c r="W514" t="s">
        <v>182</v>
      </c>
      <c r="X514">
        <v>2</v>
      </c>
      <c r="Y514">
        <v>-7200</v>
      </c>
      <c r="Z514">
        <v>1</v>
      </c>
      <c r="AA514">
        <v>1195</v>
      </c>
      <c r="AB514">
        <v>0</v>
      </c>
      <c r="AC514" t="s">
        <v>189</v>
      </c>
      <c r="AD514">
        <v>0</v>
      </c>
      <c r="AE514">
        <v>-1</v>
      </c>
      <c r="AF514">
        <v>2</v>
      </c>
      <c r="AG514">
        <v>416</v>
      </c>
      <c r="AI514">
        <v>1</v>
      </c>
      <c r="AJ514">
        <v>1</v>
      </c>
      <c r="AK514">
        <v>0</v>
      </c>
      <c r="AL514" s="33" t="s">
        <v>1013</v>
      </c>
      <c r="AO514" t="s">
        <v>189</v>
      </c>
      <c r="AQ514" t="s">
        <v>192</v>
      </c>
      <c r="AR514" t="s">
        <v>410</v>
      </c>
      <c r="AS514" t="s">
        <v>598</v>
      </c>
      <c r="AT514" t="s">
        <v>1014</v>
      </c>
      <c r="AV514">
        <v>0</v>
      </c>
      <c r="AW514">
        <v>7200</v>
      </c>
      <c r="AX514" t="s">
        <v>187</v>
      </c>
    </row>
    <row r="515" spans="1:51" x14ac:dyDescent="0.2">
      <c r="A515" s="14" t="s">
        <v>180</v>
      </c>
      <c r="B515">
        <v>10066</v>
      </c>
      <c r="C515">
        <v>0</v>
      </c>
      <c r="D515" s="17" t="s">
        <v>598</v>
      </c>
      <c r="E515" t="s">
        <v>1014</v>
      </c>
      <c r="F515">
        <v>100</v>
      </c>
      <c r="G515" t="s">
        <v>188</v>
      </c>
      <c r="H515" s="11">
        <v>7200</v>
      </c>
      <c r="I515">
        <v>0</v>
      </c>
      <c r="J515" t="s">
        <v>182</v>
      </c>
      <c r="K515">
        <v>2</v>
      </c>
      <c r="L515" t="s">
        <v>191</v>
      </c>
      <c r="M515" s="11">
        <v>9723</v>
      </c>
      <c r="N515" t="s">
        <v>217</v>
      </c>
      <c r="O515" s="11" t="s">
        <v>865</v>
      </c>
      <c r="Q515" s="11" t="s">
        <v>410</v>
      </c>
      <c r="R515" t="s">
        <v>1012</v>
      </c>
      <c r="S515" t="s">
        <v>184</v>
      </c>
      <c r="T515">
        <v>34074</v>
      </c>
      <c r="U515" t="s">
        <v>185</v>
      </c>
      <c r="V515">
        <v>100</v>
      </c>
      <c r="W515" t="s">
        <v>182</v>
      </c>
      <c r="X515">
        <v>2</v>
      </c>
      <c r="Y515">
        <v>7200</v>
      </c>
      <c r="Z515">
        <v>1</v>
      </c>
      <c r="AA515">
        <v>96803</v>
      </c>
      <c r="AB515">
        <v>0</v>
      </c>
      <c r="AC515" t="s">
        <v>186</v>
      </c>
      <c r="AD515">
        <v>0</v>
      </c>
      <c r="AE515">
        <v>1</v>
      </c>
      <c r="AF515">
        <v>1</v>
      </c>
      <c r="AG515">
        <v>416</v>
      </c>
      <c r="AI515">
        <v>1</v>
      </c>
      <c r="AJ515">
        <v>1</v>
      </c>
      <c r="AK515">
        <v>0</v>
      </c>
      <c r="AL515" s="33" t="s">
        <v>907</v>
      </c>
      <c r="AO515" t="s">
        <v>186</v>
      </c>
      <c r="AP515">
        <v>18</v>
      </c>
      <c r="AQ515" t="s">
        <v>192</v>
      </c>
      <c r="AR515" t="s">
        <v>410</v>
      </c>
      <c r="AS515" t="s">
        <v>598</v>
      </c>
      <c r="AT515" t="s">
        <v>1014</v>
      </c>
      <c r="AV515">
        <v>7200</v>
      </c>
      <c r="AW515">
        <v>0</v>
      </c>
      <c r="AX515" t="s">
        <v>187</v>
      </c>
      <c r="AY515" t="str">
        <f>+MID(D515,4,2)</f>
        <v>12</v>
      </c>
    </row>
    <row r="516" spans="1:51" hidden="1" x14ac:dyDescent="0.2">
      <c r="A516" s="14" t="s">
        <v>180</v>
      </c>
      <c r="B516">
        <v>10070</v>
      </c>
      <c r="C516">
        <v>0</v>
      </c>
      <c r="D516" s="17" t="s">
        <v>779</v>
      </c>
      <c r="E516" t="s">
        <v>1015</v>
      </c>
      <c r="F516">
        <v>100</v>
      </c>
      <c r="G516" t="s">
        <v>188</v>
      </c>
      <c r="H516" s="11">
        <v>0</v>
      </c>
      <c r="I516">
        <v>8470.8799999999992</v>
      </c>
      <c r="J516" t="s">
        <v>182</v>
      </c>
      <c r="K516">
        <v>2</v>
      </c>
      <c r="L516" t="s">
        <v>191</v>
      </c>
      <c r="M516" s="11">
        <v>3417001730</v>
      </c>
      <c r="O516" s="11" t="s">
        <v>494</v>
      </c>
      <c r="Q516" s="11" t="s">
        <v>441</v>
      </c>
      <c r="R516" t="s">
        <v>1016</v>
      </c>
      <c r="S516" t="s">
        <v>1017</v>
      </c>
      <c r="T516">
        <v>22100</v>
      </c>
      <c r="U516" t="s">
        <v>1018</v>
      </c>
      <c r="V516">
        <v>100</v>
      </c>
      <c r="W516" t="s">
        <v>182</v>
      </c>
      <c r="X516">
        <v>2</v>
      </c>
      <c r="Y516">
        <v>-8470.8799999999992</v>
      </c>
      <c r="Z516">
        <v>1</v>
      </c>
      <c r="AA516">
        <v>95971</v>
      </c>
      <c r="AB516">
        <v>0</v>
      </c>
      <c r="AC516" t="s">
        <v>189</v>
      </c>
      <c r="AD516">
        <v>0</v>
      </c>
      <c r="AE516">
        <v>1</v>
      </c>
      <c r="AF516">
        <v>1</v>
      </c>
      <c r="AG516">
        <v>200805364</v>
      </c>
      <c r="AI516">
        <v>1</v>
      </c>
      <c r="AJ516">
        <v>1</v>
      </c>
      <c r="AK516">
        <v>0</v>
      </c>
      <c r="AL516" s="33" t="s">
        <v>570</v>
      </c>
      <c r="AO516" t="s">
        <v>189</v>
      </c>
      <c r="AP516">
        <v>17</v>
      </c>
      <c r="AQ516" t="s">
        <v>192</v>
      </c>
      <c r="AR516" t="s">
        <v>441</v>
      </c>
      <c r="AS516" t="s">
        <v>779</v>
      </c>
      <c r="AT516" t="s">
        <v>1015</v>
      </c>
      <c r="AV516">
        <v>0</v>
      </c>
      <c r="AW516">
        <v>8470.8799999999992</v>
      </c>
      <c r="AX516" t="s">
        <v>187</v>
      </c>
    </row>
    <row r="517" spans="1:51" hidden="1" x14ac:dyDescent="0.2">
      <c r="A517" s="14" t="s">
        <v>180</v>
      </c>
      <c r="B517">
        <v>10070</v>
      </c>
      <c r="C517">
        <v>0</v>
      </c>
      <c r="D517" s="17" t="s">
        <v>779</v>
      </c>
      <c r="E517" t="s">
        <v>1015</v>
      </c>
      <c r="F517">
        <v>100</v>
      </c>
      <c r="G517" t="s">
        <v>181</v>
      </c>
      <c r="H517" s="11">
        <v>8470.8799999999992</v>
      </c>
      <c r="I517">
        <v>0</v>
      </c>
      <c r="J517" t="s">
        <v>182</v>
      </c>
      <c r="K517">
        <v>2</v>
      </c>
      <c r="L517" t="s">
        <v>191</v>
      </c>
      <c r="M517" s="11">
        <v>3417001730</v>
      </c>
      <c r="O517" s="11" t="s">
        <v>494</v>
      </c>
      <c r="Q517" s="11" t="s">
        <v>441</v>
      </c>
      <c r="R517" t="s">
        <v>1016</v>
      </c>
      <c r="S517" t="s">
        <v>1017</v>
      </c>
      <c r="T517">
        <v>22100</v>
      </c>
      <c r="U517" t="s">
        <v>1018</v>
      </c>
      <c r="V517">
        <v>100</v>
      </c>
      <c r="W517" t="s">
        <v>182</v>
      </c>
      <c r="X517">
        <v>2</v>
      </c>
      <c r="Y517">
        <v>8470.8799999999992</v>
      </c>
      <c r="Z517">
        <v>1</v>
      </c>
      <c r="AA517">
        <v>96526</v>
      </c>
      <c r="AB517">
        <v>0</v>
      </c>
      <c r="AC517" t="s">
        <v>186</v>
      </c>
      <c r="AD517">
        <v>0</v>
      </c>
      <c r="AE517">
        <v>23</v>
      </c>
      <c r="AF517">
        <v>1</v>
      </c>
      <c r="AG517">
        <v>200805364</v>
      </c>
      <c r="AI517">
        <v>1</v>
      </c>
      <c r="AJ517">
        <v>1</v>
      </c>
      <c r="AK517">
        <v>0</v>
      </c>
      <c r="AL517" s="33" t="s">
        <v>604</v>
      </c>
      <c r="AO517" t="s">
        <v>186</v>
      </c>
      <c r="AP517">
        <v>53</v>
      </c>
      <c r="AQ517" t="s">
        <v>192</v>
      </c>
      <c r="AR517" t="s">
        <v>441</v>
      </c>
      <c r="AS517" t="s">
        <v>779</v>
      </c>
      <c r="AT517" t="s">
        <v>1015</v>
      </c>
      <c r="AV517">
        <v>8470.8799999999992</v>
      </c>
      <c r="AW517">
        <v>0</v>
      </c>
      <c r="AX517" t="s">
        <v>187</v>
      </c>
      <c r="AY517" t="str">
        <f>+MID(D517,4,2)</f>
        <v>10</v>
      </c>
    </row>
    <row r="518" spans="1:51" hidden="1" x14ac:dyDescent="0.2">
      <c r="A518" s="14" t="s">
        <v>180</v>
      </c>
      <c r="B518">
        <v>10070</v>
      </c>
      <c r="C518">
        <v>0</v>
      </c>
      <c r="D518" s="17" t="s">
        <v>779</v>
      </c>
      <c r="E518" t="s">
        <v>1019</v>
      </c>
      <c r="F518">
        <v>100</v>
      </c>
      <c r="G518" t="s">
        <v>188</v>
      </c>
      <c r="H518" s="11">
        <v>0</v>
      </c>
      <c r="I518">
        <v>9009.8799999999992</v>
      </c>
      <c r="J518" t="s">
        <v>182</v>
      </c>
      <c r="K518">
        <v>2</v>
      </c>
      <c r="L518" t="s">
        <v>191</v>
      </c>
      <c r="M518" s="11">
        <v>3417001731</v>
      </c>
      <c r="O518" s="11" t="s">
        <v>494</v>
      </c>
      <c r="Q518" s="11" t="s">
        <v>441</v>
      </c>
      <c r="R518" t="s">
        <v>1016</v>
      </c>
      <c r="S518" t="s">
        <v>1017</v>
      </c>
      <c r="T518">
        <v>22100</v>
      </c>
      <c r="U518" t="s">
        <v>1018</v>
      </c>
      <c r="V518">
        <v>100</v>
      </c>
      <c r="W518" t="s">
        <v>182</v>
      </c>
      <c r="X518">
        <v>2</v>
      </c>
      <c r="Y518">
        <v>-9009.8799999999992</v>
      </c>
      <c r="Z518">
        <v>1</v>
      </c>
      <c r="AA518">
        <v>95968</v>
      </c>
      <c r="AB518">
        <v>0</v>
      </c>
      <c r="AC518" t="s">
        <v>189</v>
      </c>
      <c r="AD518">
        <v>0</v>
      </c>
      <c r="AE518">
        <v>1</v>
      </c>
      <c r="AF518">
        <v>1</v>
      </c>
      <c r="AG518">
        <v>200805364</v>
      </c>
      <c r="AI518">
        <v>1</v>
      </c>
      <c r="AJ518">
        <v>1</v>
      </c>
      <c r="AK518">
        <v>0</v>
      </c>
      <c r="AL518" s="33" t="s">
        <v>570</v>
      </c>
      <c r="AO518" t="s">
        <v>189</v>
      </c>
      <c r="AP518">
        <v>17</v>
      </c>
      <c r="AQ518" t="s">
        <v>192</v>
      </c>
      <c r="AR518" t="s">
        <v>441</v>
      </c>
      <c r="AS518" t="s">
        <v>779</v>
      </c>
      <c r="AT518" t="s">
        <v>1019</v>
      </c>
      <c r="AV518">
        <v>0</v>
      </c>
      <c r="AW518">
        <v>9009.8799999999992</v>
      </c>
      <c r="AX518" t="s">
        <v>187</v>
      </c>
    </row>
    <row r="519" spans="1:51" hidden="1" x14ac:dyDescent="0.2">
      <c r="A519" s="14" t="s">
        <v>180</v>
      </c>
      <c r="B519">
        <v>10070</v>
      </c>
      <c r="C519">
        <v>0</v>
      </c>
      <c r="D519" s="17" t="s">
        <v>779</v>
      </c>
      <c r="E519" t="s">
        <v>1019</v>
      </c>
      <c r="F519">
        <v>100</v>
      </c>
      <c r="G519" t="s">
        <v>181</v>
      </c>
      <c r="H519" s="11">
        <v>9009.8799999999992</v>
      </c>
      <c r="I519">
        <v>0</v>
      </c>
      <c r="J519" t="s">
        <v>182</v>
      </c>
      <c r="K519">
        <v>2</v>
      </c>
      <c r="L519" t="s">
        <v>191</v>
      </c>
      <c r="M519" s="11">
        <v>3417001731</v>
      </c>
      <c r="O519" s="11" t="s">
        <v>494</v>
      </c>
      <c r="Q519" s="11" t="s">
        <v>441</v>
      </c>
      <c r="R519" t="s">
        <v>1016</v>
      </c>
      <c r="S519" t="s">
        <v>1017</v>
      </c>
      <c r="T519">
        <v>22100</v>
      </c>
      <c r="U519" t="s">
        <v>1018</v>
      </c>
      <c r="V519">
        <v>100</v>
      </c>
      <c r="W519" t="s">
        <v>182</v>
      </c>
      <c r="X519">
        <v>2</v>
      </c>
      <c r="Y519">
        <v>9009.8799999999992</v>
      </c>
      <c r="Z519">
        <v>1</v>
      </c>
      <c r="AA519">
        <v>96526</v>
      </c>
      <c r="AB519">
        <v>0</v>
      </c>
      <c r="AC519" t="s">
        <v>186</v>
      </c>
      <c r="AD519">
        <v>0</v>
      </c>
      <c r="AE519">
        <v>23</v>
      </c>
      <c r="AF519">
        <v>2</v>
      </c>
      <c r="AG519">
        <v>200805364</v>
      </c>
      <c r="AI519">
        <v>1</v>
      </c>
      <c r="AJ519">
        <v>1</v>
      </c>
      <c r="AK519">
        <v>0</v>
      </c>
      <c r="AL519" s="33" t="s">
        <v>604</v>
      </c>
      <c r="AO519" t="s">
        <v>186</v>
      </c>
      <c r="AP519">
        <v>53</v>
      </c>
      <c r="AQ519" t="s">
        <v>192</v>
      </c>
      <c r="AR519" t="s">
        <v>441</v>
      </c>
      <c r="AS519" t="s">
        <v>779</v>
      </c>
      <c r="AT519" t="s">
        <v>1019</v>
      </c>
      <c r="AV519">
        <v>9009.8799999999992</v>
      </c>
      <c r="AW519">
        <v>0</v>
      </c>
      <c r="AX519" t="s">
        <v>187</v>
      </c>
      <c r="AY519" t="str">
        <f>+MID(D519,4,2)</f>
        <v>10</v>
      </c>
    </row>
    <row r="520" spans="1:51" hidden="1" x14ac:dyDescent="0.2">
      <c r="A520" s="14" t="s">
        <v>180</v>
      </c>
      <c r="B520">
        <v>10070</v>
      </c>
      <c r="C520">
        <v>0</v>
      </c>
      <c r="D520" s="17" t="s">
        <v>779</v>
      </c>
      <c r="E520" t="s">
        <v>1020</v>
      </c>
      <c r="F520">
        <v>100</v>
      </c>
      <c r="G520" t="s">
        <v>188</v>
      </c>
      <c r="H520" s="11">
        <v>0</v>
      </c>
      <c r="I520">
        <v>9030.8799999999992</v>
      </c>
      <c r="J520" t="s">
        <v>182</v>
      </c>
      <c r="K520">
        <v>2</v>
      </c>
      <c r="L520" t="s">
        <v>191</v>
      </c>
      <c r="M520" s="11">
        <v>3417001734</v>
      </c>
      <c r="O520" s="11" t="s">
        <v>494</v>
      </c>
      <c r="Q520" s="11" t="s">
        <v>441</v>
      </c>
      <c r="R520" t="s">
        <v>1016</v>
      </c>
      <c r="S520" t="s">
        <v>1017</v>
      </c>
      <c r="T520">
        <v>22100</v>
      </c>
      <c r="U520" t="s">
        <v>1018</v>
      </c>
      <c r="V520">
        <v>100</v>
      </c>
      <c r="W520" t="s">
        <v>182</v>
      </c>
      <c r="X520">
        <v>2</v>
      </c>
      <c r="Y520">
        <v>-9030.8799999999992</v>
      </c>
      <c r="Z520">
        <v>1</v>
      </c>
      <c r="AA520">
        <v>95930</v>
      </c>
      <c r="AB520">
        <v>0</v>
      </c>
      <c r="AC520" t="s">
        <v>189</v>
      </c>
      <c r="AD520">
        <v>0</v>
      </c>
      <c r="AE520">
        <v>1</v>
      </c>
      <c r="AF520">
        <v>1</v>
      </c>
      <c r="AG520">
        <v>200805364</v>
      </c>
      <c r="AI520">
        <v>1</v>
      </c>
      <c r="AJ520">
        <v>1</v>
      </c>
      <c r="AK520">
        <v>0</v>
      </c>
      <c r="AL520" s="33" t="s">
        <v>567</v>
      </c>
      <c r="AO520" t="s">
        <v>189</v>
      </c>
      <c r="AP520">
        <v>17</v>
      </c>
      <c r="AQ520" t="s">
        <v>192</v>
      </c>
      <c r="AR520" t="s">
        <v>441</v>
      </c>
      <c r="AS520" t="s">
        <v>779</v>
      </c>
      <c r="AT520" t="s">
        <v>1020</v>
      </c>
      <c r="AV520">
        <v>0</v>
      </c>
      <c r="AW520">
        <v>9030.8799999999992</v>
      </c>
      <c r="AX520" t="s">
        <v>187</v>
      </c>
    </row>
    <row r="521" spans="1:51" hidden="1" x14ac:dyDescent="0.2">
      <c r="A521" s="14" t="s">
        <v>180</v>
      </c>
      <c r="B521">
        <v>10070</v>
      </c>
      <c r="C521">
        <v>0</v>
      </c>
      <c r="D521" s="17" t="s">
        <v>779</v>
      </c>
      <c r="E521" t="s">
        <v>1020</v>
      </c>
      <c r="F521">
        <v>100</v>
      </c>
      <c r="G521" t="s">
        <v>181</v>
      </c>
      <c r="H521" s="11">
        <v>9030.8799999999992</v>
      </c>
      <c r="I521">
        <v>0</v>
      </c>
      <c r="J521" t="s">
        <v>182</v>
      </c>
      <c r="K521">
        <v>2</v>
      </c>
      <c r="L521" t="s">
        <v>191</v>
      </c>
      <c r="M521" s="11">
        <v>3417001734</v>
      </c>
      <c r="O521" s="11" t="s">
        <v>494</v>
      </c>
      <c r="Q521" s="11" t="s">
        <v>441</v>
      </c>
      <c r="R521" t="s">
        <v>1016</v>
      </c>
      <c r="S521" t="s">
        <v>1017</v>
      </c>
      <c r="T521">
        <v>22100</v>
      </c>
      <c r="U521" t="s">
        <v>1018</v>
      </c>
      <c r="V521">
        <v>100</v>
      </c>
      <c r="W521" t="s">
        <v>182</v>
      </c>
      <c r="X521">
        <v>2</v>
      </c>
      <c r="Y521">
        <v>9030.8799999999992</v>
      </c>
      <c r="Z521">
        <v>1</v>
      </c>
      <c r="AA521">
        <v>96526</v>
      </c>
      <c r="AB521">
        <v>0</v>
      </c>
      <c r="AC521" t="s">
        <v>186</v>
      </c>
      <c r="AD521">
        <v>0</v>
      </c>
      <c r="AE521">
        <v>23</v>
      </c>
      <c r="AF521">
        <v>3</v>
      </c>
      <c r="AG521">
        <v>200805364</v>
      </c>
      <c r="AI521">
        <v>1</v>
      </c>
      <c r="AJ521">
        <v>1</v>
      </c>
      <c r="AK521">
        <v>0</v>
      </c>
      <c r="AL521" s="33" t="s">
        <v>604</v>
      </c>
      <c r="AO521" t="s">
        <v>186</v>
      </c>
      <c r="AP521">
        <v>53</v>
      </c>
      <c r="AQ521" t="s">
        <v>192</v>
      </c>
      <c r="AR521" t="s">
        <v>441</v>
      </c>
      <c r="AS521" t="s">
        <v>779</v>
      </c>
      <c r="AT521" t="s">
        <v>1020</v>
      </c>
      <c r="AV521">
        <v>9030.8799999999992</v>
      </c>
      <c r="AW521">
        <v>0</v>
      </c>
      <c r="AX521" t="s">
        <v>187</v>
      </c>
      <c r="AY521" t="str">
        <f>+MID(D521,4,2)</f>
        <v>10</v>
      </c>
    </row>
    <row r="522" spans="1:51" hidden="1" x14ac:dyDescent="0.2">
      <c r="A522" s="14" t="s">
        <v>180</v>
      </c>
      <c r="B522">
        <v>10070</v>
      </c>
      <c r="C522">
        <v>0</v>
      </c>
      <c r="D522" s="17" t="s">
        <v>779</v>
      </c>
      <c r="E522" t="s">
        <v>1021</v>
      </c>
      <c r="F522">
        <v>100</v>
      </c>
      <c r="G522" t="s">
        <v>188</v>
      </c>
      <c r="H522" s="11">
        <v>0</v>
      </c>
      <c r="I522">
        <v>8505.8799999999992</v>
      </c>
      <c r="J522" t="s">
        <v>182</v>
      </c>
      <c r="K522">
        <v>2</v>
      </c>
      <c r="L522" t="s">
        <v>191</v>
      </c>
      <c r="M522" s="11">
        <v>3417001735</v>
      </c>
      <c r="O522" s="11" t="s">
        <v>494</v>
      </c>
      <c r="Q522" s="11" t="s">
        <v>441</v>
      </c>
      <c r="R522" t="s">
        <v>1016</v>
      </c>
      <c r="S522" t="s">
        <v>1017</v>
      </c>
      <c r="T522">
        <v>22100</v>
      </c>
      <c r="U522" t="s">
        <v>1018</v>
      </c>
      <c r="V522">
        <v>100</v>
      </c>
      <c r="W522" t="s">
        <v>182</v>
      </c>
      <c r="X522">
        <v>2</v>
      </c>
      <c r="Y522">
        <v>-8505.8799999999992</v>
      </c>
      <c r="Z522">
        <v>1</v>
      </c>
      <c r="AA522">
        <v>95928</v>
      </c>
      <c r="AB522">
        <v>0</v>
      </c>
      <c r="AC522" t="s">
        <v>189</v>
      </c>
      <c r="AD522">
        <v>0</v>
      </c>
      <c r="AE522">
        <v>1</v>
      </c>
      <c r="AF522">
        <v>1</v>
      </c>
      <c r="AG522">
        <v>200805364</v>
      </c>
      <c r="AI522">
        <v>1</v>
      </c>
      <c r="AJ522">
        <v>1</v>
      </c>
      <c r="AK522">
        <v>0</v>
      </c>
      <c r="AL522" s="33" t="s">
        <v>567</v>
      </c>
      <c r="AO522" t="s">
        <v>189</v>
      </c>
      <c r="AP522">
        <v>17</v>
      </c>
      <c r="AQ522" t="s">
        <v>192</v>
      </c>
      <c r="AR522" t="s">
        <v>441</v>
      </c>
      <c r="AS522" t="s">
        <v>779</v>
      </c>
      <c r="AT522" t="s">
        <v>1021</v>
      </c>
      <c r="AV522">
        <v>0</v>
      </c>
      <c r="AW522">
        <v>8505.8799999999992</v>
      </c>
      <c r="AX522" t="s">
        <v>187</v>
      </c>
    </row>
    <row r="523" spans="1:51" hidden="1" x14ac:dyDescent="0.2">
      <c r="A523" s="14" t="s">
        <v>180</v>
      </c>
      <c r="B523">
        <v>10070</v>
      </c>
      <c r="C523">
        <v>0</v>
      </c>
      <c r="D523" s="17" t="s">
        <v>779</v>
      </c>
      <c r="E523" t="s">
        <v>1021</v>
      </c>
      <c r="F523">
        <v>100</v>
      </c>
      <c r="G523" t="s">
        <v>181</v>
      </c>
      <c r="H523" s="11">
        <v>8505.8799999999992</v>
      </c>
      <c r="I523">
        <v>0</v>
      </c>
      <c r="J523" t="s">
        <v>182</v>
      </c>
      <c r="K523">
        <v>2</v>
      </c>
      <c r="L523" t="s">
        <v>191</v>
      </c>
      <c r="M523" s="11">
        <v>3417001735</v>
      </c>
      <c r="O523" s="11" t="s">
        <v>494</v>
      </c>
      <c r="Q523" s="11" t="s">
        <v>441</v>
      </c>
      <c r="R523" t="s">
        <v>1016</v>
      </c>
      <c r="S523" t="s">
        <v>1017</v>
      </c>
      <c r="T523">
        <v>22100</v>
      </c>
      <c r="U523" t="s">
        <v>1018</v>
      </c>
      <c r="V523">
        <v>100</v>
      </c>
      <c r="W523" t="s">
        <v>182</v>
      </c>
      <c r="X523">
        <v>2</v>
      </c>
      <c r="Y523">
        <v>8505.8799999999992</v>
      </c>
      <c r="Z523">
        <v>1</v>
      </c>
      <c r="AA523">
        <v>96526</v>
      </c>
      <c r="AB523">
        <v>0</v>
      </c>
      <c r="AC523" t="s">
        <v>186</v>
      </c>
      <c r="AD523">
        <v>0</v>
      </c>
      <c r="AE523">
        <v>23</v>
      </c>
      <c r="AF523">
        <v>4</v>
      </c>
      <c r="AG523">
        <v>200805364</v>
      </c>
      <c r="AI523">
        <v>1</v>
      </c>
      <c r="AJ523">
        <v>1</v>
      </c>
      <c r="AK523">
        <v>0</v>
      </c>
      <c r="AL523" s="33" t="s">
        <v>604</v>
      </c>
      <c r="AO523" t="s">
        <v>186</v>
      </c>
      <c r="AP523">
        <v>53</v>
      </c>
      <c r="AQ523" t="s">
        <v>192</v>
      </c>
      <c r="AR523" t="s">
        <v>441</v>
      </c>
      <c r="AS523" t="s">
        <v>779</v>
      </c>
      <c r="AT523" t="s">
        <v>1021</v>
      </c>
      <c r="AV523">
        <v>8505.8799999999992</v>
      </c>
      <c r="AW523">
        <v>0</v>
      </c>
      <c r="AX523" t="s">
        <v>187</v>
      </c>
      <c r="AY523" t="str">
        <f>+MID(D523,4,2)</f>
        <v>10</v>
      </c>
    </row>
    <row r="524" spans="1:51" hidden="1" x14ac:dyDescent="0.2">
      <c r="A524" s="14" t="s">
        <v>180</v>
      </c>
      <c r="B524">
        <v>10070</v>
      </c>
      <c r="C524">
        <v>0</v>
      </c>
      <c r="D524" s="17" t="s">
        <v>1022</v>
      </c>
      <c r="E524" t="s">
        <v>1023</v>
      </c>
      <c r="F524">
        <v>100</v>
      </c>
      <c r="G524" t="s">
        <v>188</v>
      </c>
      <c r="H524" s="11">
        <v>0</v>
      </c>
      <c r="I524">
        <v>7791.88</v>
      </c>
      <c r="J524" t="s">
        <v>182</v>
      </c>
      <c r="K524">
        <v>2</v>
      </c>
      <c r="L524" t="s">
        <v>191</v>
      </c>
      <c r="M524" s="11">
        <v>3417002133</v>
      </c>
      <c r="O524" s="11" t="s">
        <v>907</v>
      </c>
      <c r="Q524" s="11" t="s">
        <v>441</v>
      </c>
      <c r="R524" t="s">
        <v>1016</v>
      </c>
      <c r="S524" t="s">
        <v>1017</v>
      </c>
      <c r="T524">
        <v>22100</v>
      </c>
      <c r="U524" t="s">
        <v>1018</v>
      </c>
      <c r="V524">
        <v>100</v>
      </c>
      <c r="W524" t="s">
        <v>182</v>
      </c>
      <c r="X524">
        <v>2</v>
      </c>
      <c r="Y524">
        <v>-7791.88</v>
      </c>
      <c r="Z524">
        <v>1</v>
      </c>
      <c r="AA524">
        <v>96814</v>
      </c>
      <c r="AB524">
        <v>0</v>
      </c>
      <c r="AC524" t="s">
        <v>189</v>
      </c>
      <c r="AD524">
        <v>0</v>
      </c>
      <c r="AE524">
        <v>1</v>
      </c>
      <c r="AF524">
        <v>1</v>
      </c>
      <c r="AG524">
        <v>200805364</v>
      </c>
      <c r="AI524">
        <v>1</v>
      </c>
      <c r="AJ524">
        <v>1</v>
      </c>
      <c r="AK524">
        <v>0</v>
      </c>
      <c r="AL524" s="33" t="s">
        <v>883</v>
      </c>
      <c r="AO524" t="s">
        <v>189</v>
      </c>
      <c r="AP524">
        <v>17</v>
      </c>
      <c r="AQ524" t="s">
        <v>192</v>
      </c>
      <c r="AR524" t="s">
        <v>441</v>
      </c>
      <c r="AS524" t="s">
        <v>1022</v>
      </c>
      <c r="AT524" t="s">
        <v>1023</v>
      </c>
      <c r="AV524">
        <v>0</v>
      </c>
      <c r="AW524">
        <v>7791.88</v>
      </c>
      <c r="AX524" t="s">
        <v>187</v>
      </c>
    </row>
    <row r="525" spans="1:51" x14ac:dyDescent="0.2">
      <c r="A525" s="14" t="s">
        <v>180</v>
      </c>
      <c r="B525">
        <v>10070</v>
      </c>
      <c r="C525">
        <v>0</v>
      </c>
      <c r="D525" s="17" t="s">
        <v>1022</v>
      </c>
      <c r="E525" t="s">
        <v>1023</v>
      </c>
      <c r="F525">
        <v>100</v>
      </c>
      <c r="G525" t="s">
        <v>181</v>
      </c>
      <c r="H525" s="11">
        <v>7791.88</v>
      </c>
      <c r="I525">
        <v>0</v>
      </c>
      <c r="J525" t="s">
        <v>182</v>
      </c>
      <c r="K525">
        <v>2</v>
      </c>
      <c r="L525" t="s">
        <v>191</v>
      </c>
      <c r="M525" s="11">
        <v>3417002133</v>
      </c>
      <c r="O525" s="11" t="s">
        <v>907</v>
      </c>
      <c r="Q525" s="11" t="s">
        <v>441</v>
      </c>
      <c r="R525" t="s">
        <v>1016</v>
      </c>
      <c r="S525" t="s">
        <v>1017</v>
      </c>
      <c r="T525">
        <v>22100</v>
      </c>
      <c r="U525" t="s">
        <v>1018</v>
      </c>
      <c r="V525">
        <v>100</v>
      </c>
      <c r="W525" t="s">
        <v>182</v>
      </c>
      <c r="X525">
        <v>2</v>
      </c>
      <c r="Y525">
        <v>7791.88</v>
      </c>
      <c r="Z525">
        <v>1</v>
      </c>
      <c r="AA525">
        <v>97537</v>
      </c>
      <c r="AB525">
        <v>0</v>
      </c>
      <c r="AC525" t="s">
        <v>186</v>
      </c>
      <c r="AD525">
        <v>0</v>
      </c>
      <c r="AE525">
        <v>25</v>
      </c>
      <c r="AF525">
        <v>1</v>
      </c>
      <c r="AG525">
        <v>200805364</v>
      </c>
      <c r="AI525">
        <v>1</v>
      </c>
      <c r="AJ525">
        <v>1</v>
      </c>
      <c r="AK525">
        <v>0</v>
      </c>
      <c r="AL525" s="33" t="s">
        <v>602</v>
      </c>
      <c r="AO525" t="s">
        <v>186</v>
      </c>
      <c r="AP525">
        <v>53</v>
      </c>
      <c r="AQ525" t="s">
        <v>192</v>
      </c>
      <c r="AR525" t="s">
        <v>441</v>
      </c>
      <c r="AS525" t="s">
        <v>1022</v>
      </c>
      <c r="AT525" t="s">
        <v>1023</v>
      </c>
      <c r="AV525">
        <v>7791.88</v>
      </c>
      <c r="AW525">
        <v>0</v>
      </c>
      <c r="AX525" t="s">
        <v>187</v>
      </c>
      <c r="AY525" t="str">
        <f t="shared" ref="AY525:AY526" si="18">+MID(D525,4,2)</f>
        <v>12</v>
      </c>
    </row>
    <row r="526" spans="1:51" hidden="1" x14ac:dyDescent="0.2">
      <c r="A526" s="14" t="s">
        <v>180</v>
      </c>
      <c r="B526">
        <v>10073</v>
      </c>
      <c r="C526">
        <v>0</v>
      </c>
      <c r="D526" s="17" t="s">
        <v>568</v>
      </c>
      <c r="E526" t="s">
        <v>1024</v>
      </c>
      <c r="F526">
        <v>100</v>
      </c>
      <c r="G526" t="s">
        <v>188</v>
      </c>
      <c r="H526" s="11">
        <v>236.07</v>
      </c>
      <c r="I526">
        <v>0</v>
      </c>
      <c r="J526" t="s">
        <v>182</v>
      </c>
      <c r="K526">
        <v>2</v>
      </c>
      <c r="L526" t="s">
        <v>183</v>
      </c>
      <c r="M526" s="11">
        <v>3713</v>
      </c>
      <c r="O526" s="11" t="s">
        <v>563</v>
      </c>
      <c r="Q526" s="11" t="s">
        <v>532</v>
      </c>
      <c r="R526" t="s">
        <v>1025</v>
      </c>
      <c r="S526" t="s">
        <v>1026</v>
      </c>
      <c r="T526">
        <v>31100</v>
      </c>
      <c r="U526" t="s">
        <v>1027</v>
      </c>
      <c r="V526">
        <v>100</v>
      </c>
      <c r="W526" t="s">
        <v>182</v>
      </c>
      <c r="X526">
        <v>2</v>
      </c>
      <c r="Y526">
        <v>236.07</v>
      </c>
      <c r="Z526">
        <v>1</v>
      </c>
      <c r="AA526">
        <v>95508</v>
      </c>
      <c r="AB526">
        <v>0</v>
      </c>
      <c r="AC526" t="s">
        <v>186</v>
      </c>
      <c r="AD526">
        <v>0</v>
      </c>
      <c r="AE526">
        <v>1</v>
      </c>
      <c r="AF526">
        <v>1</v>
      </c>
      <c r="AI526">
        <v>1</v>
      </c>
      <c r="AJ526">
        <v>1</v>
      </c>
      <c r="AK526">
        <v>0</v>
      </c>
      <c r="AL526" s="33" t="s">
        <v>494</v>
      </c>
      <c r="AO526" t="s">
        <v>186</v>
      </c>
      <c r="AP526">
        <v>15</v>
      </c>
      <c r="AQ526" t="s">
        <v>183</v>
      </c>
      <c r="AR526" t="s">
        <v>532</v>
      </c>
      <c r="AS526" t="s">
        <v>568</v>
      </c>
      <c r="AT526" t="s">
        <v>1024</v>
      </c>
      <c r="AV526">
        <v>236.07</v>
      </c>
      <c r="AW526">
        <v>0</v>
      </c>
      <c r="AX526" t="s">
        <v>187</v>
      </c>
      <c r="AY526" t="str">
        <f t="shared" si="18"/>
        <v>10</v>
      </c>
    </row>
    <row r="527" spans="1:51" hidden="1" x14ac:dyDescent="0.2">
      <c r="A527" s="14" t="s">
        <v>180</v>
      </c>
      <c r="B527">
        <v>10073</v>
      </c>
      <c r="C527">
        <v>0</v>
      </c>
      <c r="D527" s="17" t="s">
        <v>568</v>
      </c>
      <c r="E527" t="s">
        <v>1024</v>
      </c>
      <c r="F527">
        <v>100</v>
      </c>
      <c r="G527" t="s">
        <v>181</v>
      </c>
      <c r="H527" s="11">
        <v>0</v>
      </c>
      <c r="I527">
        <v>236.07</v>
      </c>
      <c r="J527" t="s">
        <v>182</v>
      </c>
      <c r="K527">
        <v>2</v>
      </c>
      <c r="L527" t="s">
        <v>183</v>
      </c>
      <c r="M527" s="11">
        <v>3713</v>
      </c>
      <c r="O527" s="11" t="s">
        <v>563</v>
      </c>
      <c r="Q527" s="11" t="s">
        <v>532</v>
      </c>
      <c r="R527" t="s">
        <v>1025</v>
      </c>
      <c r="S527" t="s">
        <v>1026</v>
      </c>
      <c r="T527">
        <v>31100</v>
      </c>
      <c r="U527" t="s">
        <v>1027</v>
      </c>
      <c r="V527">
        <v>100</v>
      </c>
      <c r="W527" t="s">
        <v>182</v>
      </c>
      <c r="X527">
        <v>2</v>
      </c>
      <c r="Y527">
        <v>-236.07</v>
      </c>
      <c r="Z527">
        <v>1</v>
      </c>
      <c r="AA527">
        <v>97495</v>
      </c>
      <c r="AB527">
        <v>0</v>
      </c>
      <c r="AC527" t="s">
        <v>189</v>
      </c>
      <c r="AD527">
        <v>0</v>
      </c>
      <c r="AE527">
        <v>5</v>
      </c>
      <c r="AF527">
        <v>1</v>
      </c>
      <c r="AI527">
        <v>1</v>
      </c>
      <c r="AJ527">
        <v>1</v>
      </c>
      <c r="AK527">
        <v>0</v>
      </c>
      <c r="AL527" s="33" t="s">
        <v>617</v>
      </c>
      <c r="AO527" t="s">
        <v>189</v>
      </c>
      <c r="AP527">
        <v>30</v>
      </c>
      <c r="AQ527" t="s">
        <v>183</v>
      </c>
      <c r="AR527" t="s">
        <v>532</v>
      </c>
      <c r="AS527" t="s">
        <v>568</v>
      </c>
      <c r="AT527" t="s">
        <v>1024</v>
      </c>
      <c r="AV527">
        <v>0</v>
      </c>
      <c r="AW527">
        <v>236.07</v>
      </c>
      <c r="AX527" t="s">
        <v>187</v>
      </c>
    </row>
    <row r="528" spans="1:51" hidden="1" x14ac:dyDescent="0.2">
      <c r="A528" s="14" t="s">
        <v>180</v>
      </c>
      <c r="B528">
        <v>10073</v>
      </c>
      <c r="C528">
        <v>0</v>
      </c>
      <c r="D528" s="17" t="s">
        <v>568</v>
      </c>
      <c r="E528" t="s">
        <v>1028</v>
      </c>
      <c r="F528">
        <v>100</v>
      </c>
      <c r="G528" t="s">
        <v>188</v>
      </c>
      <c r="H528" s="11">
        <v>0</v>
      </c>
      <c r="I528">
        <v>193.5</v>
      </c>
      <c r="J528" t="s">
        <v>182</v>
      </c>
      <c r="K528">
        <v>2</v>
      </c>
      <c r="L528" t="s">
        <v>183</v>
      </c>
      <c r="M528" s="11">
        <v>3714</v>
      </c>
      <c r="O528" s="11" t="s">
        <v>563</v>
      </c>
      <c r="Q528" s="11" t="s">
        <v>532</v>
      </c>
      <c r="R528" t="s">
        <v>1025</v>
      </c>
      <c r="S528" t="s">
        <v>1026</v>
      </c>
      <c r="T528">
        <v>31100</v>
      </c>
      <c r="U528" t="s">
        <v>1027</v>
      </c>
      <c r="V528">
        <v>100</v>
      </c>
      <c r="W528" t="s">
        <v>182</v>
      </c>
      <c r="X528">
        <v>2</v>
      </c>
      <c r="Y528">
        <v>-193.5</v>
      </c>
      <c r="Z528">
        <v>1</v>
      </c>
      <c r="AA528">
        <v>95509</v>
      </c>
      <c r="AB528">
        <v>0</v>
      </c>
      <c r="AC528" t="s">
        <v>189</v>
      </c>
      <c r="AD528">
        <v>0</v>
      </c>
      <c r="AE528">
        <v>1</v>
      </c>
      <c r="AF528">
        <v>1</v>
      </c>
      <c r="AI528">
        <v>1</v>
      </c>
      <c r="AJ528">
        <v>1</v>
      </c>
      <c r="AK528">
        <v>0</v>
      </c>
      <c r="AL528" s="33" t="s">
        <v>494</v>
      </c>
      <c r="AO528" t="s">
        <v>189</v>
      </c>
      <c r="AP528">
        <v>17</v>
      </c>
      <c r="AQ528" t="s">
        <v>183</v>
      </c>
      <c r="AR528" t="s">
        <v>532</v>
      </c>
      <c r="AS528" t="s">
        <v>568</v>
      </c>
      <c r="AT528" t="s">
        <v>1028</v>
      </c>
      <c r="AV528">
        <v>0</v>
      </c>
      <c r="AW528">
        <v>193.5</v>
      </c>
      <c r="AX528" t="s">
        <v>187</v>
      </c>
    </row>
    <row r="529" spans="1:51" hidden="1" x14ac:dyDescent="0.2">
      <c r="A529" s="14" t="s">
        <v>180</v>
      </c>
      <c r="B529">
        <v>10073</v>
      </c>
      <c r="C529">
        <v>0</v>
      </c>
      <c r="D529" s="17" t="s">
        <v>568</v>
      </c>
      <c r="E529" t="s">
        <v>1028</v>
      </c>
      <c r="F529">
        <v>100</v>
      </c>
      <c r="G529" t="s">
        <v>181</v>
      </c>
      <c r="H529" s="11">
        <v>193.5</v>
      </c>
      <c r="I529">
        <v>0</v>
      </c>
      <c r="J529" t="s">
        <v>182</v>
      </c>
      <c r="K529">
        <v>2</v>
      </c>
      <c r="L529" t="s">
        <v>183</v>
      </c>
      <c r="M529" s="11">
        <v>3714</v>
      </c>
      <c r="O529" s="11" t="s">
        <v>563</v>
      </c>
      <c r="Q529" s="11" t="s">
        <v>532</v>
      </c>
      <c r="R529" t="s">
        <v>1025</v>
      </c>
      <c r="S529" t="s">
        <v>1026</v>
      </c>
      <c r="T529">
        <v>31100</v>
      </c>
      <c r="U529" t="s">
        <v>1027</v>
      </c>
      <c r="V529">
        <v>100</v>
      </c>
      <c r="W529" t="s">
        <v>182</v>
      </c>
      <c r="X529">
        <v>2</v>
      </c>
      <c r="Y529">
        <v>193.5</v>
      </c>
      <c r="Z529">
        <v>1</v>
      </c>
      <c r="AA529">
        <v>97495</v>
      </c>
      <c r="AB529">
        <v>0</v>
      </c>
      <c r="AC529" t="s">
        <v>186</v>
      </c>
      <c r="AD529">
        <v>0</v>
      </c>
      <c r="AE529">
        <v>5</v>
      </c>
      <c r="AF529">
        <v>2</v>
      </c>
      <c r="AI529">
        <v>1</v>
      </c>
      <c r="AJ529">
        <v>1</v>
      </c>
      <c r="AK529">
        <v>0</v>
      </c>
      <c r="AL529" s="33" t="s">
        <v>617</v>
      </c>
      <c r="AO529" t="s">
        <v>186</v>
      </c>
      <c r="AP529">
        <v>30</v>
      </c>
      <c r="AQ529" t="s">
        <v>183</v>
      </c>
      <c r="AR529" t="s">
        <v>532</v>
      </c>
      <c r="AS529" t="s">
        <v>568</v>
      </c>
      <c r="AT529" t="s">
        <v>1028</v>
      </c>
      <c r="AV529">
        <v>193.5</v>
      </c>
      <c r="AW529">
        <v>0</v>
      </c>
      <c r="AX529" t="s">
        <v>187</v>
      </c>
      <c r="AY529" t="str">
        <f>+MID(D529,4,2)</f>
        <v>10</v>
      </c>
    </row>
    <row r="530" spans="1:51" hidden="1" x14ac:dyDescent="0.2">
      <c r="A530" s="14" t="s">
        <v>180</v>
      </c>
      <c r="B530">
        <v>10074</v>
      </c>
      <c r="C530">
        <v>0</v>
      </c>
      <c r="D530" s="17" t="s">
        <v>1029</v>
      </c>
      <c r="E530" t="s">
        <v>1030</v>
      </c>
      <c r="F530">
        <v>100</v>
      </c>
      <c r="G530" t="s">
        <v>181</v>
      </c>
      <c r="H530" s="11">
        <v>0</v>
      </c>
      <c r="I530">
        <v>1001</v>
      </c>
      <c r="J530" t="s">
        <v>182</v>
      </c>
      <c r="K530">
        <v>2</v>
      </c>
      <c r="L530" t="s">
        <v>191</v>
      </c>
      <c r="M530" s="11">
        <v>0</v>
      </c>
      <c r="O530" s="11" t="s">
        <v>494</v>
      </c>
      <c r="Q530" s="11" t="s">
        <v>1031</v>
      </c>
      <c r="R530" t="s">
        <v>1032</v>
      </c>
      <c r="S530" t="s">
        <v>184</v>
      </c>
      <c r="T530">
        <v>34170</v>
      </c>
      <c r="U530" t="s">
        <v>185</v>
      </c>
      <c r="V530">
        <v>100</v>
      </c>
      <c r="W530" t="s">
        <v>182</v>
      </c>
      <c r="X530">
        <v>2</v>
      </c>
      <c r="Y530">
        <v>-1001</v>
      </c>
      <c r="Z530">
        <v>1</v>
      </c>
      <c r="AA530">
        <v>1181</v>
      </c>
      <c r="AB530">
        <v>0</v>
      </c>
      <c r="AC530" t="s">
        <v>189</v>
      </c>
      <c r="AD530">
        <v>0</v>
      </c>
      <c r="AE530">
        <v>-1</v>
      </c>
      <c r="AF530">
        <v>1</v>
      </c>
      <c r="AG530">
        <v>200812403</v>
      </c>
      <c r="AI530">
        <v>1</v>
      </c>
      <c r="AJ530">
        <v>1</v>
      </c>
      <c r="AK530">
        <v>0</v>
      </c>
      <c r="AL530" s="33" t="s">
        <v>1033</v>
      </c>
      <c r="AO530" t="s">
        <v>189</v>
      </c>
      <c r="AQ530" t="s">
        <v>192</v>
      </c>
      <c r="AR530" t="s">
        <v>1031</v>
      </c>
      <c r="AS530" t="s">
        <v>1029</v>
      </c>
      <c r="AT530" t="s">
        <v>1030</v>
      </c>
      <c r="AV530">
        <v>0</v>
      </c>
      <c r="AW530">
        <v>1001</v>
      </c>
      <c r="AX530" t="s">
        <v>187</v>
      </c>
    </row>
    <row r="531" spans="1:51" hidden="1" x14ac:dyDescent="0.2">
      <c r="A531" s="14" t="s">
        <v>180</v>
      </c>
      <c r="B531">
        <v>10074</v>
      </c>
      <c r="C531">
        <v>0</v>
      </c>
      <c r="D531" s="17" t="s">
        <v>1029</v>
      </c>
      <c r="E531" t="s">
        <v>1030</v>
      </c>
      <c r="F531">
        <v>100</v>
      </c>
      <c r="G531" t="s">
        <v>188</v>
      </c>
      <c r="H531" s="11">
        <v>1001</v>
      </c>
      <c r="I531">
        <v>0</v>
      </c>
      <c r="J531" t="s">
        <v>182</v>
      </c>
      <c r="K531">
        <v>2</v>
      </c>
      <c r="L531" t="s">
        <v>191</v>
      </c>
      <c r="M531" s="11">
        <v>1</v>
      </c>
      <c r="O531" s="11" t="s">
        <v>555</v>
      </c>
      <c r="Q531" s="11" t="s">
        <v>1031</v>
      </c>
      <c r="R531" t="s">
        <v>1032</v>
      </c>
      <c r="S531" t="s">
        <v>184</v>
      </c>
      <c r="T531">
        <v>34170</v>
      </c>
      <c r="U531" t="s">
        <v>185</v>
      </c>
      <c r="V531">
        <v>100</v>
      </c>
      <c r="W531" t="s">
        <v>182</v>
      </c>
      <c r="X531">
        <v>2</v>
      </c>
      <c r="Y531">
        <v>1001</v>
      </c>
      <c r="Z531">
        <v>1</v>
      </c>
      <c r="AA531">
        <v>95402</v>
      </c>
      <c r="AB531">
        <v>0</v>
      </c>
      <c r="AC531" t="s">
        <v>186</v>
      </c>
      <c r="AD531">
        <v>0</v>
      </c>
      <c r="AE531">
        <v>1</v>
      </c>
      <c r="AF531">
        <v>1</v>
      </c>
      <c r="AG531">
        <v>200812403</v>
      </c>
      <c r="AI531">
        <v>1</v>
      </c>
      <c r="AJ531">
        <v>1</v>
      </c>
      <c r="AK531">
        <v>0</v>
      </c>
      <c r="AL531" s="33" t="s">
        <v>494</v>
      </c>
      <c r="AO531" t="s">
        <v>186</v>
      </c>
      <c r="AP531">
        <v>15</v>
      </c>
      <c r="AQ531" t="s">
        <v>192</v>
      </c>
      <c r="AR531" t="s">
        <v>1031</v>
      </c>
      <c r="AS531" t="s">
        <v>1029</v>
      </c>
      <c r="AT531" t="s">
        <v>1030</v>
      </c>
      <c r="AV531">
        <v>1001</v>
      </c>
      <c r="AW531">
        <v>0</v>
      </c>
      <c r="AX531" t="s">
        <v>187</v>
      </c>
      <c r="AY531" t="str">
        <f t="shared" ref="AY531:AY532" si="19">+MID(D531,4,2)</f>
        <v>10</v>
      </c>
    </row>
    <row r="532" spans="1:51" hidden="1" x14ac:dyDescent="0.2">
      <c r="A532" s="14" t="s">
        <v>180</v>
      </c>
      <c r="B532">
        <v>10074</v>
      </c>
      <c r="C532">
        <v>0</v>
      </c>
      <c r="D532" s="17" t="s">
        <v>567</v>
      </c>
      <c r="E532" t="s">
        <v>1034</v>
      </c>
      <c r="F532">
        <v>100</v>
      </c>
      <c r="G532" t="s">
        <v>181</v>
      </c>
      <c r="H532" s="11">
        <v>1001</v>
      </c>
      <c r="I532">
        <v>0</v>
      </c>
      <c r="J532" t="s">
        <v>182</v>
      </c>
      <c r="K532">
        <v>2</v>
      </c>
      <c r="L532" t="s">
        <v>191</v>
      </c>
      <c r="M532" s="11">
        <v>0</v>
      </c>
      <c r="O532" s="11" t="s">
        <v>494</v>
      </c>
      <c r="Q532" s="11" t="s">
        <v>1031</v>
      </c>
      <c r="R532" t="s">
        <v>1032</v>
      </c>
      <c r="S532" t="s">
        <v>184</v>
      </c>
      <c r="T532">
        <v>34170</v>
      </c>
      <c r="U532" t="s">
        <v>185</v>
      </c>
      <c r="V532">
        <v>100</v>
      </c>
      <c r="W532" t="s">
        <v>182</v>
      </c>
      <c r="X532">
        <v>2</v>
      </c>
      <c r="Y532">
        <v>1001</v>
      </c>
      <c r="Z532">
        <v>1</v>
      </c>
      <c r="AA532">
        <v>1181</v>
      </c>
      <c r="AB532">
        <v>0</v>
      </c>
      <c r="AC532" t="s">
        <v>186</v>
      </c>
      <c r="AD532">
        <v>0</v>
      </c>
      <c r="AE532">
        <v>-1</v>
      </c>
      <c r="AF532">
        <v>2</v>
      </c>
      <c r="AG532">
        <v>200812403</v>
      </c>
      <c r="AI532">
        <v>1</v>
      </c>
      <c r="AJ532">
        <v>1</v>
      </c>
      <c r="AK532">
        <v>0</v>
      </c>
      <c r="AL532" s="33" t="s">
        <v>1033</v>
      </c>
      <c r="AO532" t="s">
        <v>186</v>
      </c>
      <c r="AQ532" t="s">
        <v>192</v>
      </c>
      <c r="AR532" t="s">
        <v>1031</v>
      </c>
      <c r="AS532" t="s">
        <v>567</v>
      </c>
      <c r="AT532" t="s">
        <v>1034</v>
      </c>
      <c r="AV532">
        <v>1001</v>
      </c>
      <c r="AW532">
        <v>0</v>
      </c>
      <c r="AX532" t="s">
        <v>187</v>
      </c>
      <c r="AY532" t="str">
        <f t="shared" si="19"/>
        <v>10</v>
      </c>
    </row>
    <row r="533" spans="1:51" hidden="1" x14ac:dyDescent="0.2">
      <c r="A533" s="14" t="s">
        <v>180</v>
      </c>
      <c r="B533">
        <v>10074</v>
      </c>
      <c r="C533">
        <v>0</v>
      </c>
      <c r="D533" s="17" t="s">
        <v>567</v>
      </c>
      <c r="E533" t="s">
        <v>1034</v>
      </c>
      <c r="F533">
        <v>100</v>
      </c>
      <c r="G533" t="s">
        <v>188</v>
      </c>
      <c r="H533" s="11">
        <v>0</v>
      </c>
      <c r="I533">
        <v>1001</v>
      </c>
      <c r="J533" t="s">
        <v>182</v>
      </c>
      <c r="K533">
        <v>2</v>
      </c>
      <c r="L533" t="s">
        <v>191</v>
      </c>
      <c r="M533" s="11">
        <v>5</v>
      </c>
      <c r="N533" t="s">
        <v>1035</v>
      </c>
      <c r="O533" s="11" t="s">
        <v>526</v>
      </c>
      <c r="Q533" s="11" t="s">
        <v>1031</v>
      </c>
      <c r="R533" t="s">
        <v>1032</v>
      </c>
      <c r="S533" t="s">
        <v>184</v>
      </c>
      <c r="T533">
        <v>34170</v>
      </c>
      <c r="U533" t="s">
        <v>185</v>
      </c>
      <c r="V533">
        <v>100</v>
      </c>
      <c r="W533" t="s">
        <v>182</v>
      </c>
      <c r="X533">
        <v>2</v>
      </c>
      <c r="Y533">
        <v>-1001</v>
      </c>
      <c r="Z533">
        <v>1</v>
      </c>
      <c r="AA533">
        <v>95368</v>
      </c>
      <c r="AB533">
        <v>0</v>
      </c>
      <c r="AC533" t="s">
        <v>189</v>
      </c>
      <c r="AD533">
        <v>0</v>
      </c>
      <c r="AE533">
        <v>1</v>
      </c>
      <c r="AF533">
        <v>1</v>
      </c>
      <c r="AG533">
        <v>200812403</v>
      </c>
      <c r="AI533">
        <v>1</v>
      </c>
      <c r="AJ533">
        <v>1</v>
      </c>
      <c r="AK533">
        <v>0</v>
      </c>
      <c r="AL533" s="33" t="s">
        <v>494</v>
      </c>
      <c r="AO533" t="s">
        <v>189</v>
      </c>
      <c r="AP533">
        <v>11</v>
      </c>
      <c r="AQ533" t="s">
        <v>192</v>
      </c>
      <c r="AR533" t="s">
        <v>1031</v>
      </c>
      <c r="AS533" t="s">
        <v>567</v>
      </c>
      <c r="AT533" t="s">
        <v>1034</v>
      </c>
      <c r="AV533">
        <v>0</v>
      </c>
      <c r="AW533">
        <v>1001</v>
      </c>
      <c r="AX533" t="s">
        <v>187</v>
      </c>
    </row>
    <row r="534" spans="1:51" hidden="1" x14ac:dyDescent="0.2">
      <c r="A534" s="14" t="s">
        <v>180</v>
      </c>
      <c r="B534">
        <v>10074</v>
      </c>
      <c r="C534">
        <v>0</v>
      </c>
      <c r="D534" s="17" t="s">
        <v>1004</v>
      </c>
      <c r="E534" t="s">
        <v>1036</v>
      </c>
      <c r="F534">
        <v>100</v>
      </c>
      <c r="G534" t="s">
        <v>188</v>
      </c>
      <c r="H534" s="11">
        <v>0</v>
      </c>
      <c r="I534">
        <v>910</v>
      </c>
      <c r="J534" t="s">
        <v>182</v>
      </c>
      <c r="K534">
        <v>2</v>
      </c>
      <c r="L534" t="s">
        <v>191</v>
      </c>
      <c r="M534" s="11">
        <v>8</v>
      </c>
      <c r="N534" t="s">
        <v>1035</v>
      </c>
      <c r="O534" s="11" t="s">
        <v>528</v>
      </c>
      <c r="Q534" s="11" t="s">
        <v>1031</v>
      </c>
      <c r="R534" t="s">
        <v>1032</v>
      </c>
      <c r="S534" t="s">
        <v>184</v>
      </c>
      <c r="T534">
        <v>34170</v>
      </c>
      <c r="U534" t="s">
        <v>185</v>
      </c>
      <c r="V534">
        <v>100</v>
      </c>
      <c r="W534" t="s">
        <v>182</v>
      </c>
      <c r="X534">
        <v>2</v>
      </c>
      <c r="Y534">
        <v>-910</v>
      </c>
      <c r="Z534">
        <v>1</v>
      </c>
      <c r="AA534">
        <v>95573</v>
      </c>
      <c r="AB534">
        <v>0</v>
      </c>
      <c r="AC534" t="s">
        <v>189</v>
      </c>
      <c r="AD534">
        <v>0</v>
      </c>
      <c r="AE534">
        <v>1</v>
      </c>
      <c r="AF534">
        <v>1</v>
      </c>
      <c r="AG534">
        <v>200812403</v>
      </c>
      <c r="AI534">
        <v>1</v>
      </c>
      <c r="AJ534">
        <v>1</v>
      </c>
      <c r="AK534">
        <v>0</v>
      </c>
      <c r="AL534" s="33" t="s">
        <v>494</v>
      </c>
      <c r="AO534" t="s">
        <v>189</v>
      </c>
      <c r="AP534">
        <v>17</v>
      </c>
      <c r="AQ534" t="s">
        <v>192</v>
      </c>
      <c r="AR534" t="s">
        <v>1031</v>
      </c>
      <c r="AS534" t="s">
        <v>1004</v>
      </c>
      <c r="AT534" t="s">
        <v>1036</v>
      </c>
      <c r="AV534">
        <v>0</v>
      </c>
      <c r="AW534">
        <v>910</v>
      </c>
      <c r="AX534" t="s">
        <v>187</v>
      </c>
    </row>
    <row r="535" spans="1:51" hidden="1" x14ac:dyDescent="0.2">
      <c r="A535" s="14" t="s">
        <v>180</v>
      </c>
      <c r="B535">
        <v>10074</v>
      </c>
      <c r="C535">
        <v>0</v>
      </c>
      <c r="D535" s="17" t="s">
        <v>1004</v>
      </c>
      <c r="E535" t="s">
        <v>1036</v>
      </c>
      <c r="F535">
        <v>100</v>
      </c>
      <c r="G535" t="s">
        <v>181</v>
      </c>
      <c r="H535" s="11">
        <v>910</v>
      </c>
      <c r="I535">
        <v>0</v>
      </c>
      <c r="J535" t="s">
        <v>182</v>
      </c>
      <c r="K535">
        <v>2</v>
      </c>
      <c r="L535" t="s">
        <v>191</v>
      </c>
      <c r="M535" s="11">
        <v>8</v>
      </c>
      <c r="N535" t="s">
        <v>1035</v>
      </c>
      <c r="O535" s="11" t="s">
        <v>528</v>
      </c>
      <c r="Q535" s="11" t="s">
        <v>1031</v>
      </c>
      <c r="R535" t="s">
        <v>1032</v>
      </c>
      <c r="S535" t="s">
        <v>184</v>
      </c>
      <c r="T535">
        <v>34170</v>
      </c>
      <c r="U535" t="s">
        <v>185</v>
      </c>
      <c r="V535">
        <v>100</v>
      </c>
      <c r="W535" t="s">
        <v>182</v>
      </c>
      <c r="X535">
        <v>2</v>
      </c>
      <c r="Y535">
        <v>910</v>
      </c>
      <c r="Z535">
        <v>1</v>
      </c>
      <c r="AA535">
        <v>95735</v>
      </c>
      <c r="AB535">
        <v>0</v>
      </c>
      <c r="AC535" t="s">
        <v>186</v>
      </c>
      <c r="AD535">
        <v>0</v>
      </c>
      <c r="AE535">
        <v>7</v>
      </c>
      <c r="AF535">
        <v>1</v>
      </c>
      <c r="AG535">
        <v>200812403</v>
      </c>
      <c r="AI535">
        <v>1</v>
      </c>
      <c r="AJ535">
        <v>1</v>
      </c>
      <c r="AK535">
        <v>0</v>
      </c>
      <c r="AL535" s="33" t="s">
        <v>560</v>
      </c>
      <c r="AO535" t="s">
        <v>186</v>
      </c>
      <c r="AP535">
        <v>50</v>
      </c>
      <c r="AQ535" t="s">
        <v>192</v>
      </c>
      <c r="AR535" t="s">
        <v>1031</v>
      </c>
      <c r="AS535" t="s">
        <v>1004</v>
      </c>
      <c r="AT535" t="s">
        <v>1036</v>
      </c>
      <c r="AV535">
        <v>910</v>
      </c>
      <c r="AW535">
        <v>0</v>
      </c>
      <c r="AX535" t="s">
        <v>187</v>
      </c>
      <c r="AY535" t="str">
        <f>+MID(D535,4,2)</f>
        <v>10</v>
      </c>
    </row>
    <row r="536" spans="1:51" hidden="1" x14ac:dyDescent="0.2">
      <c r="A536" s="14" t="s">
        <v>180</v>
      </c>
      <c r="B536">
        <v>10074</v>
      </c>
      <c r="C536">
        <v>0</v>
      </c>
      <c r="D536" s="17" t="s">
        <v>882</v>
      </c>
      <c r="E536" t="s">
        <v>1037</v>
      </c>
      <c r="F536">
        <v>100</v>
      </c>
      <c r="G536" t="s">
        <v>188</v>
      </c>
      <c r="H536" s="11">
        <v>0</v>
      </c>
      <c r="I536">
        <v>1193.6400000000001</v>
      </c>
      <c r="J536" t="s">
        <v>182</v>
      </c>
      <c r="K536">
        <v>2</v>
      </c>
      <c r="L536" t="s">
        <v>191</v>
      </c>
      <c r="M536" s="11">
        <v>13</v>
      </c>
      <c r="N536" t="s">
        <v>1035</v>
      </c>
      <c r="O536" s="11" t="s">
        <v>1029</v>
      </c>
      <c r="Q536" s="11" t="s">
        <v>1031</v>
      </c>
      <c r="R536" t="s">
        <v>1032</v>
      </c>
      <c r="S536" t="s">
        <v>184</v>
      </c>
      <c r="T536">
        <v>34170</v>
      </c>
      <c r="U536" t="s">
        <v>185</v>
      </c>
      <c r="V536">
        <v>100</v>
      </c>
      <c r="W536" t="s">
        <v>182</v>
      </c>
      <c r="X536">
        <v>2</v>
      </c>
      <c r="Y536">
        <v>-1193.6400000000001</v>
      </c>
      <c r="Z536">
        <v>1</v>
      </c>
      <c r="AA536">
        <v>96277</v>
      </c>
      <c r="AB536">
        <v>0</v>
      </c>
      <c r="AC536" t="s">
        <v>189</v>
      </c>
      <c r="AD536">
        <v>0</v>
      </c>
      <c r="AE536">
        <v>1</v>
      </c>
      <c r="AF536">
        <v>1</v>
      </c>
      <c r="AG536">
        <v>200812403</v>
      </c>
      <c r="AI536">
        <v>1</v>
      </c>
      <c r="AJ536">
        <v>1</v>
      </c>
      <c r="AK536">
        <v>0</v>
      </c>
      <c r="AL536" s="33" t="s">
        <v>690</v>
      </c>
      <c r="AO536" t="s">
        <v>189</v>
      </c>
      <c r="AP536">
        <v>17</v>
      </c>
      <c r="AQ536" t="s">
        <v>192</v>
      </c>
      <c r="AR536" t="s">
        <v>1031</v>
      </c>
      <c r="AS536" t="s">
        <v>882</v>
      </c>
      <c r="AT536" t="s">
        <v>1037</v>
      </c>
      <c r="AV536">
        <v>0</v>
      </c>
      <c r="AW536">
        <v>1193.6400000000001</v>
      </c>
      <c r="AX536" t="s">
        <v>187</v>
      </c>
    </row>
    <row r="537" spans="1:51" hidden="1" x14ac:dyDescent="0.2">
      <c r="A537" s="14" t="s">
        <v>180</v>
      </c>
      <c r="B537">
        <v>10074</v>
      </c>
      <c r="C537">
        <v>0</v>
      </c>
      <c r="D537" s="17" t="s">
        <v>882</v>
      </c>
      <c r="E537" t="s">
        <v>1037</v>
      </c>
      <c r="F537">
        <v>100</v>
      </c>
      <c r="G537" t="s">
        <v>181</v>
      </c>
      <c r="H537" s="11">
        <v>1193.6400000000001</v>
      </c>
      <c r="I537">
        <v>0</v>
      </c>
      <c r="J537" t="s">
        <v>182</v>
      </c>
      <c r="K537">
        <v>2</v>
      </c>
      <c r="L537" t="s">
        <v>191</v>
      </c>
      <c r="M537" s="11">
        <v>13</v>
      </c>
      <c r="N537" t="s">
        <v>1035</v>
      </c>
      <c r="O537" s="11" t="s">
        <v>1029</v>
      </c>
      <c r="Q537" s="11" t="s">
        <v>1031</v>
      </c>
      <c r="R537" t="s">
        <v>1032</v>
      </c>
      <c r="S537" t="s">
        <v>184</v>
      </c>
      <c r="T537">
        <v>34170</v>
      </c>
      <c r="U537" t="s">
        <v>185</v>
      </c>
      <c r="V537">
        <v>100</v>
      </c>
      <c r="W537" t="s">
        <v>182</v>
      </c>
      <c r="X537">
        <v>2</v>
      </c>
      <c r="Y537">
        <v>1193.6400000000001</v>
      </c>
      <c r="Z537">
        <v>1</v>
      </c>
      <c r="AA537">
        <v>96438</v>
      </c>
      <c r="AB537">
        <v>0</v>
      </c>
      <c r="AC537" t="s">
        <v>186</v>
      </c>
      <c r="AD537">
        <v>0</v>
      </c>
      <c r="AE537">
        <v>7</v>
      </c>
      <c r="AF537">
        <v>1</v>
      </c>
      <c r="AG537">
        <v>200812403</v>
      </c>
      <c r="AI537">
        <v>1</v>
      </c>
      <c r="AJ537">
        <v>1</v>
      </c>
      <c r="AK537">
        <v>0</v>
      </c>
      <c r="AL537" s="33" t="s">
        <v>779</v>
      </c>
      <c r="AO537" t="s">
        <v>186</v>
      </c>
      <c r="AP537">
        <v>50</v>
      </c>
      <c r="AQ537" t="s">
        <v>192</v>
      </c>
      <c r="AR537" t="s">
        <v>1031</v>
      </c>
      <c r="AS537" t="s">
        <v>882</v>
      </c>
      <c r="AT537" t="s">
        <v>1037</v>
      </c>
      <c r="AV537">
        <v>1193.6400000000001</v>
      </c>
      <c r="AW537">
        <v>0</v>
      </c>
      <c r="AX537" t="s">
        <v>187</v>
      </c>
      <c r="AY537" t="str">
        <f>+MID(D537,4,2)</f>
        <v>11</v>
      </c>
    </row>
    <row r="538" spans="1:51" hidden="1" x14ac:dyDescent="0.2">
      <c r="A538" s="14" t="s">
        <v>180</v>
      </c>
      <c r="B538">
        <v>10074</v>
      </c>
      <c r="C538">
        <v>0</v>
      </c>
      <c r="D538" s="17" t="s">
        <v>1038</v>
      </c>
      <c r="E538" t="s">
        <v>1039</v>
      </c>
      <c r="F538">
        <v>100</v>
      </c>
      <c r="G538" t="s">
        <v>188</v>
      </c>
      <c r="H538" s="11">
        <v>0</v>
      </c>
      <c r="I538">
        <v>1087.27</v>
      </c>
      <c r="J538" t="s">
        <v>182</v>
      </c>
      <c r="K538">
        <v>2</v>
      </c>
      <c r="L538" t="s">
        <v>191</v>
      </c>
      <c r="M538" s="11">
        <v>16</v>
      </c>
      <c r="N538" t="s">
        <v>1035</v>
      </c>
      <c r="O538" s="11" t="s">
        <v>632</v>
      </c>
      <c r="Q538" s="11" t="s">
        <v>1031</v>
      </c>
      <c r="R538" t="s">
        <v>1032</v>
      </c>
      <c r="S538" t="s">
        <v>184</v>
      </c>
      <c r="T538">
        <v>34170</v>
      </c>
      <c r="U538" t="s">
        <v>185</v>
      </c>
      <c r="V538">
        <v>100</v>
      </c>
      <c r="W538" t="s">
        <v>182</v>
      </c>
      <c r="X538">
        <v>2</v>
      </c>
      <c r="Y538">
        <v>-1087.27</v>
      </c>
      <c r="Z538">
        <v>1</v>
      </c>
      <c r="AA538">
        <v>96999</v>
      </c>
      <c r="AB538">
        <v>0</v>
      </c>
      <c r="AC538" t="s">
        <v>189</v>
      </c>
      <c r="AD538">
        <v>0</v>
      </c>
      <c r="AE538">
        <v>1</v>
      </c>
      <c r="AF538">
        <v>1</v>
      </c>
      <c r="AG538">
        <v>200812403</v>
      </c>
      <c r="AI538">
        <v>1</v>
      </c>
      <c r="AJ538">
        <v>1</v>
      </c>
      <c r="AK538">
        <v>0</v>
      </c>
      <c r="AL538" s="33" t="s">
        <v>561</v>
      </c>
      <c r="AO538" t="s">
        <v>189</v>
      </c>
      <c r="AP538">
        <v>17</v>
      </c>
      <c r="AQ538" t="s">
        <v>192</v>
      </c>
      <c r="AR538" t="s">
        <v>1031</v>
      </c>
      <c r="AS538" t="s">
        <v>1038</v>
      </c>
      <c r="AT538" t="s">
        <v>1039</v>
      </c>
      <c r="AV538">
        <v>0</v>
      </c>
      <c r="AW538">
        <v>1087.27</v>
      </c>
      <c r="AX538" t="s">
        <v>187</v>
      </c>
    </row>
    <row r="539" spans="1:51" x14ac:dyDescent="0.2">
      <c r="A539" s="14" t="s">
        <v>180</v>
      </c>
      <c r="B539">
        <v>10074</v>
      </c>
      <c r="C539">
        <v>0</v>
      </c>
      <c r="D539" s="17" t="s">
        <v>1038</v>
      </c>
      <c r="E539" t="s">
        <v>1039</v>
      </c>
      <c r="F539">
        <v>100</v>
      </c>
      <c r="G539" t="s">
        <v>181</v>
      </c>
      <c r="H539" s="11">
        <v>1087.27</v>
      </c>
      <c r="I539">
        <v>0</v>
      </c>
      <c r="J539" t="s">
        <v>182</v>
      </c>
      <c r="K539">
        <v>2</v>
      </c>
      <c r="L539" t="s">
        <v>191</v>
      </c>
      <c r="M539" s="11">
        <v>16</v>
      </c>
      <c r="N539" t="s">
        <v>1035</v>
      </c>
      <c r="O539" s="11" t="s">
        <v>632</v>
      </c>
      <c r="Q539" s="11" t="s">
        <v>1031</v>
      </c>
      <c r="R539" t="s">
        <v>1032</v>
      </c>
      <c r="S539" t="s">
        <v>184</v>
      </c>
      <c r="T539">
        <v>34170</v>
      </c>
      <c r="U539" t="s">
        <v>185</v>
      </c>
      <c r="V539">
        <v>100</v>
      </c>
      <c r="W539" t="s">
        <v>182</v>
      </c>
      <c r="X539">
        <v>2</v>
      </c>
      <c r="Y539">
        <v>1087.27</v>
      </c>
      <c r="Z539">
        <v>1</v>
      </c>
      <c r="AA539">
        <v>97077</v>
      </c>
      <c r="AB539">
        <v>0</v>
      </c>
      <c r="AC539" t="s">
        <v>186</v>
      </c>
      <c r="AD539">
        <v>0</v>
      </c>
      <c r="AE539">
        <v>8</v>
      </c>
      <c r="AF539">
        <v>1</v>
      </c>
      <c r="AG539">
        <v>200812403</v>
      </c>
      <c r="AI539">
        <v>1</v>
      </c>
      <c r="AJ539">
        <v>1</v>
      </c>
      <c r="AK539">
        <v>0</v>
      </c>
      <c r="AL539" s="33" t="s">
        <v>561</v>
      </c>
      <c r="AO539" t="s">
        <v>186</v>
      </c>
      <c r="AP539">
        <v>50</v>
      </c>
      <c r="AQ539" t="s">
        <v>192</v>
      </c>
      <c r="AR539" t="s">
        <v>1031</v>
      </c>
      <c r="AS539" t="s">
        <v>1038</v>
      </c>
      <c r="AT539" t="s">
        <v>1039</v>
      </c>
      <c r="AV539">
        <v>1087.27</v>
      </c>
      <c r="AW539">
        <v>0</v>
      </c>
      <c r="AX539" t="s">
        <v>187</v>
      </c>
      <c r="AY539" t="str">
        <f t="shared" ref="AY539:AY540" si="20">+MID(D539,4,2)</f>
        <v>12</v>
      </c>
    </row>
    <row r="540" spans="1:51" hidden="1" x14ac:dyDescent="0.2">
      <c r="A540" s="14" t="s">
        <v>180</v>
      </c>
      <c r="B540">
        <v>10076</v>
      </c>
      <c r="C540">
        <v>0</v>
      </c>
      <c r="D540" s="17" t="s">
        <v>1029</v>
      </c>
      <c r="E540" t="s">
        <v>1040</v>
      </c>
      <c r="F540">
        <v>100</v>
      </c>
      <c r="G540" t="s">
        <v>181</v>
      </c>
      <c r="H540" s="11">
        <v>608.6</v>
      </c>
      <c r="I540">
        <v>0</v>
      </c>
      <c r="J540" t="s">
        <v>182</v>
      </c>
      <c r="K540">
        <v>2</v>
      </c>
      <c r="L540" t="s">
        <v>191</v>
      </c>
      <c r="M540" s="11">
        <v>1</v>
      </c>
      <c r="N540" t="s">
        <v>1041</v>
      </c>
      <c r="O540" s="11" t="s">
        <v>555</v>
      </c>
      <c r="Q540" s="11" t="s">
        <v>1042</v>
      </c>
      <c r="R540" t="s">
        <v>1043</v>
      </c>
      <c r="S540" t="s">
        <v>1044</v>
      </c>
      <c r="T540">
        <v>30173</v>
      </c>
      <c r="U540" t="s">
        <v>200</v>
      </c>
      <c r="V540">
        <v>100</v>
      </c>
      <c r="W540" t="s">
        <v>182</v>
      </c>
      <c r="X540">
        <v>2</v>
      </c>
      <c r="Y540">
        <v>608.6</v>
      </c>
      <c r="Z540">
        <v>1</v>
      </c>
      <c r="AA540">
        <v>95593</v>
      </c>
      <c r="AB540">
        <v>0</v>
      </c>
      <c r="AC540" t="s">
        <v>186</v>
      </c>
      <c r="AD540">
        <v>0</v>
      </c>
      <c r="AE540">
        <v>7</v>
      </c>
      <c r="AF540">
        <v>1</v>
      </c>
      <c r="AG540">
        <v>418</v>
      </c>
      <c r="AI540">
        <v>1</v>
      </c>
      <c r="AJ540">
        <v>1</v>
      </c>
      <c r="AK540">
        <v>0</v>
      </c>
      <c r="AL540" s="33" t="s">
        <v>845</v>
      </c>
      <c r="AO540" t="s">
        <v>186</v>
      </c>
      <c r="AP540">
        <v>50</v>
      </c>
      <c r="AQ540" t="s">
        <v>192</v>
      </c>
      <c r="AR540" t="s">
        <v>1042</v>
      </c>
      <c r="AS540" t="s">
        <v>1029</v>
      </c>
      <c r="AT540" t="s">
        <v>1040</v>
      </c>
      <c r="AV540">
        <v>608.6</v>
      </c>
      <c r="AW540">
        <v>0</v>
      </c>
      <c r="AX540" t="s">
        <v>187</v>
      </c>
      <c r="AY540" t="str">
        <f t="shared" si="20"/>
        <v>10</v>
      </c>
    </row>
    <row r="541" spans="1:51" hidden="1" x14ac:dyDescent="0.2">
      <c r="A541" s="14" t="s">
        <v>180</v>
      </c>
      <c r="B541">
        <v>10076</v>
      </c>
      <c r="C541">
        <v>0</v>
      </c>
      <c r="D541" s="17" t="s">
        <v>1029</v>
      </c>
      <c r="E541" t="s">
        <v>1040</v>
      </c>
      <c r="F541">
        <v>100</v>
      </c>
      <c r="G541" t="s">
        <v>188</v>
      </c>
      <c r="H541" s="11">
        <v>0</v>
      </c>
      <c r="I541">
        <v>608.6</v>
      </c>
      <c r="J541" t="s">
        <v>182</v>
      </c>
      <c r="K541">
        <v>2</v>
      </c>
      <c r="L541" t="s">
        <v>191</v>
      </c>
      <c r="M541" s="11">
        <v>1</v>
      </c>
      <c r="N541" t="s">
        <v>1041</v>
      </c>
      <c r="O541" s="11" t="s">
        <v>555</v>
      </c>
      <c r="Q541" s="11" t="s">
        <v>1042</v>
      </c>
      <c r="R541" t="s">
        <v>1043</v>
      </c>
      <c r="S541" t="s">
        <v>1044</v>
      </c>
      <c r="T541">
        <v>30173</v>
      </c>
      <c r="U541" t="s">
        <v>200</v>
      </c>
      <c r="V541">
        <v>100</v>
      </c>
      <c r="W541" t="s">
        <v>182</v>
      </c>
      <c r="X541">
        <v>2</v>
      </c>
      <c r="Y541">
        <v>-608.6</v>
      </c>
      <c r="Z541">
        <v>1</v>
      </c>
      <c r="AA541">
        <v>95504</v>
      </c>
      <c r="AB541">
        <v>0</v>
      </c>
      <c r="AC541" t="s">
        <v>189</v>
      </c>
      <c r="AD541">
        <v>0</v>
      </c>
      <c r="AE541">
        <v>1</v>
      </c>
      <c r="AF541">
        <v>1</v>
      </c>
      <c r="AG541">
        <v>418</v>
      </c>
      <c r="AI541">
        <v>1</v>
      </c>
      <c r="AJ541">
        <v>1</v>
      </c>
      <c r="AK541">
        <v>0</v>
      </c>
      <c r="AL541" s="33" t="s">
        <v>494</v>
      </c>
      <c r="AO541" t="s">
        <v>189</v>
      </c>
      <c r="AP541">
        <v>17</v>
      </c>
      <c r="AQ541" t="s">
        <v>192</v>
      </c>
      <c r="AR541" t="s">
        <v>1042</v>
      </c>
      <c r="AS541" t="s">
        <v>1029</v>
      </c>
      <c r="AT541" t="s">
        <v>1040</v>
      </c>
      <c r="AV541">
        <v>0</v>
      </c>
      <c r="AW541">
        <v>608.6</v>
      </c>
      <c r="AX541" t="s">
        <v>187</v>
      </c>
    </row>
    <row r="542" spans="1:51" hidden="1" x14ac:dyDescent="0.2">
      <c r="A542" s="14" t="s">
        <v>180</v>
      </c>
      <c r="B542">
        <v>10077</v>
      </c>
      <c r="C542">
        <v>0</v>
      </c>
      <c r="D542" s="17" t="s">
        <v>779</v>
      </c>
      <c r="E542" t="s">
        <v>1045</v>
      </c>
      <c r="F542">
        <v>100</v>
      </c>
      <c r="G542" t="s">
        <v>188</v>
      </c>
      <c r="H542" s="11">
        <v>0</v>
      </c>
      <c r="I542">
        <v>1575</v>
      </c>
      <c r="J542" t="s">
        <v>182</v>
      </c>
      <c r="K542">
        <v>2</v>
      </c>
      <c r="L542" t="s">
        <v>191</v>
      </c>
      <c r="M542" s="11">
        <v>239</v>
      </c>
      <c r="N542" t="s">
        <v>188</v>
      </c>
      <c r="O542" s="11" t="s">
        <v>494</v>
      </c>
      <c r="Q542" s="11" t="s">
        <v>1046</v>
      </c>
      <c r="R542" t="s">
        <v>1047</v>
      </c>
      <c r="S542" t="s">
        <v>215</v>
      </c>
      <c r="T542">
        <v>33100</v>
      </c>
      <c r="U542" t="s">
        <v>212</v>
      </c>
      <c r="V542">
        <v>100</v>
      </c>
      <c r="W542" t="s">
        <v>182</v>
      </c>
      <c r="X542">
        <v>2</v>
      </c>
      <c r="Y542">
        <v>-1575</v>
      </c>
      <c r="Z542">
        <v>1</v>
      </c>
      <c r="AA542">
        <v>95853</v>
      </c>
      <c r="AB542">
        <v>0</v>
      </c>
      <c r="AC542" t="s">
        <v>189</v>
      </c>
      <c r="AD542">
        <v>0</v>
      </c>
      <c r="AE542">
        <v>2</v>
      </c>
      <c r="AF542">
        <v>1</v>
      </c>
      <c r="AG542">
        <v>548464300</v>
      </c>
      <c r="AI542">
        <v>1</v>
      </c>
      <c r="AJ542">
        <v>1</v>
      </c>
      <c r="AK542">
        <v>0</v>
      </c>
      <c r="AL542" s="33" t="s">
        <v>566</v>
      </c>
      <c r="AO542" t="s">
        <v>189</v>
      </c>
      <c r="AP542">
        <v>17</v>
      </c>
      <c r="AQ542" t="s">
        <v>192</v>
      </c>
      <c r="AR542" t="s">
        <v>1046</v>
      </c>
      <c r="AS542" t="s">
        <v>779</v>
      </c>
      <c r="AT542" t="s">
        <v>1045</v>
      </c>
      <c r="AV542">
        <v>0</v>
      </c>
      <c r="AW542">
        <v>1575</v>
      </c>
      <c r="AX542" t="s">
        <v>187</v>
      </c>
    </row>
    <row r="543" spans="1:51" hidden="1" x14ac:dyDescent="0.2">
      <c r="A543" s="14" t="s">
        <v>180</v>
      </c>
      <c r="B543">
        <v>10077</v>
      </c>
      <c r="C543">
        <v>0</v>
      </c>
      <c r="D543" s="17" t="s">
        <v>779</v>
      </c>
      <c r="E543" t="s">
        <v>1045</v>
      </c>
      <c r="F543">
        <v>100</v>
      </c>
      <c r="G543" t="s">
        <v>181</v>
      </c>
      <c r="H543" s="11">
        <v>1575</v>
      </c>
      <c r="I543">
        <v>0</v>
      </c>
      <c r="J543" t="s">
        <v>182</v>
      </c>
      <c r="K543">
        <v>2</v>
      </c>
      <c r="L543" t="s">
        <v>191</v>
      </c>
      <c r="M543" s="11">
        <v>239</v>
      </c>
      <c r="N543" t="s">
        <v>188</v>
      </c>
      <c r="O543" s="11" t="s">
        <v>494</v>
      </c>
      <c r="Q543" s="11" t="s">
        <v>1046</v>
      </c>
      <c r="R543" t="s">
        <v>1047</v>
      </c>
      <c r="S543" t="s">
        <v>215</v>
      </c>
      <c r="T543">
        <v>33100</v>
      </c>
      <c r="U543" t="s">
        <v>212</v>
      </c>
      <c r="V543">
        <v>100</v>
      </c>
      <c r="W543" t="s">
        <v>182</v>
      </c>
      <c r="X543">
        <v>2</v>
      </c>
      <c r="Y543">
        <v>1575</v>
      </c>
      <c r="Z543">
        <v>1</v>
      </c>
      <c r="AA543">
        <v>96526</v>
      </c>
      <c r="AB543">
        <v>0</v>
      </c>
      <c r="AC543" t="s">
        <v>186</v>
      </c>
      <c r="AD543">
        <v>0</v>
      </c>
      <c r="AE543">
        <v>24</v>
      </c>
      <c r="AF543">
        <v>1</v>
      </c>
      <c r="AG543">
        <v>548464300</v>
      </c>
      <c r="AI543">
        <v>1</v>
      </c>
      <c r="AJ543">
        <v>1</v>
      </c>
      <c r="AK543">
        <v>0</v>
      </c>
      <c r="AL543" s="33" t="s">
        <v>604</v>
      </c>
      <c r="AO543" t="s">
        <v>186</v>
      </c>
      <c r="AP543">
        <v>53</v>
      </c>
      <c r="AQ543" t="s">
        <v>192</v>
      </c>
      <c r="AR543" t="s">
        <v>1046</v>
      </c>
      <c r="AS543" t="s">
        <v>779</v>
      </c>
      <c r="AT543" t="s">
        <v>1045</v>
      </c>
      <c r="AV543">
        <v>1575</v>
      </c>
      <c r="AW543">
        <v>0</v>
      </c>
      <c r="AX543" t="s">
        <v>187</v>
      </c>
      <c r="AY543" t="str">
        <f>+MID(D543,4,2)</f>
        <v>10</v>
      </c>
    </row>
    <row r="544" spans="1:51" hidden="1" x14ac:dyDescent="0.2">
      <c r="A544" s="14" t="s">
        <v>180</v>
      </c>
      <c r="B544">
        <v>10078</v>
      </c>
      <c r="C544">
        <v>0</v>
      </c>
      <c r="D544" s="17" t="s">
        <v>750</v>
      </c>
      <c r="E544" t="s">
        <v>1048</v>
      </c>
      <c r="F544">
        <v>100</v>
      </c>
      <c r="G544" t="s">
        <v>188</v>
      </c>
      <c r="H544" s="11">
        <v>0</v>
      </c>
      <c r="I544">
        <v>1270</v>
      </c>
      <c r="J544" t="s">
        <v>182</v>
      </c>
      <c r="K544">
        <v>2</v>
      </c>
      <c r="L544" t="s">
        <v>191</v>
      </c>
      <c r="M544" s="11">
        <v>3611</v>
      </c>
      <c r="N544" t="s">
        <v>1049</v>
      </c>
      <c r="O544" s="11" t="s">
        <v>572</v>
      </c>
      <c r="Q544" s="11" t="s">
        <v>1050</v>
      </c>
      <c r="R544" t="s">
        <v>1051</v>
      </c>
      <c r="S544" t="s">
        <v>184</v>
      </c>
      <c r="T544">
        <v>34170</v>
      </c>
      <c r="U544" t="s">
        <v>185</v>
      </c>
      <c r="V544">
        <v>100</v>
      </c>
      <c r="W544" t="s">
        <v>182</v>
      </c>
      <c r="X544">
        <v>2</v>
      </c>
      <c r="Y544">
        <v>-1270</v>
      </c>
      <c r="Z544">
        <v>1</v>
      </c>
      <c r="AA544">
        <v>96324</v>
      </c>
      <c r="AB544">
        <v>0</v>
      </c>
      <c r="AC544" t="s">
        <v>189</v>
      </c>
      <c r="AD544">
        <v>0</v>
      </c>
      <c r="AE544">
        <v>1</v>
      </c>
      <c r="AF544">
        <v>1</v>
      </c>
      <c r="AG544">
        <v>246</v>
      </c>
      <c r="AI544">
        <v>1</v>
      </c>
      <c r="AJ544">
        <v>1</v>
      </c>
      <c r="AK544">
        <v>0</v>
      </c>
      <c r="AL544" s="33" t="s">
        <v>601</v>
      </c>
      <c r="AO544" t="s">
        <v>189</v>
      </c>
      <c r="AP544">
        <v>17</v>
      </c>
      <c r="AQ544" t="s">
        <v>192</v>
      </c>
      <c r="AR544" t="s">
        <v>1050</v>
      </c>
      <c r="AS544" t="s">
        <v>750</v>
      </c>
      <c r="AT544" t="s">
        <v>1048</v>
      </c>
      <c r="AV544">
        <v>0</v>
      </c>
      <c r="AW544">
        <v>1270</v>
      </c>
      <c r="AX544" t="s">
        <v>187</v>
      </c>
    </row>
    <row r="545" spans="1:51" hidden="1" x14ac:dyDescent="0.2">
      <c r="A545" s="14" t="s">
        <v>180</v>
      </c>
      <c r="B545">
        <v>10078</v>
      </c>
      <c r="C545">
        <v>0</v>
      </c>
      <c r="D545" s="17" t="s">
        <v>750</v>
      </c>
      <c r="E545" t="s">
        <v>1048</v>
      </c>
      <c r="F545">
        <v>100</v>
      </c>
      <c r="G545" t="s">
        <v>181</v>
      </c>
      <c r="H545" s="11">
        <v>1270</v>
      </c>
      <c r="I545">
        <v>0</v>
      </c>
      <c r="J545" t="s">
        <v>182</v>
      </c>
      <c r="K545">
        <v>2</v>
      </c>
      <c r="L545" t="s">
        <v>191</v>
      </c>
      <c r="M545" s="11">
        <v>3611</v>
      </c>
      <c r="N545" t="s">
        <v>1049</v>
      </c>
      <c r="O545" s="11" t="s">
        <v>572</v>
      </c>
      <c r="Q545" s="11" t="s">
        <v>1050</v>
      </c>
      <c r="R545" t="s">
        <v>1051</v>
      </c>
      <c r="S545" t="s">
        <v>184</v>
      </c>
      <c r="T545">
        <v>34170</v>
      </c>
      <c r="U545" t="s">
        <v>185</v>
      </c>
      <c r="V545">
        <v>100</v>
      </c>
      <c r="W545" t="s">
        <v>182</v>
      </c>
      <c r="X545">
        <v>2</v>
      </c>
      <c r="Y545">
        <v>1270</v>
      </c>
      <c r="Z545">
        <v>1</v>
      </c>
      <c r="AA545">
        <v>97085</v>
      </c>
      <c r="AB545">
        <v>0</v>
      </c>
      <c r="AC545" t="s">
        <v>186</v>
      </c>
      <c r="AD545">
        <v>0</v>
      </c>
      <c r="AE545">
        <v>23</v>
      </c>
      <c r="AF545">
        <v>1</v>
      </c>
      <c r="AG545">
        <v>246</v>
      </c>
      <c r="AI545">
        <v>1</v>
      </c>
      <c r="AJ545">
        <v>1</v>
      </c>
      <c r="AK545">
        <v>0</v>
      </c>
      <c r="AL545" s="33" t="s">
        <v>597</v>
      </c>
      <c r="AO545" t="s">
        <v>186</v>
      </c>
      <c r="AP545">
        <v>53</v>
      </c>
      <c r="AQ545" t="s">
        <v>192</v>
      </c>
      <c r="AR545" t="s">
        <v>1050</v>
      </c>
      <c r="AS545" t="s">
        <v>750</v>
      </c>
      <c r="AT545" t="s">
        <v>1048</v>
      </c>
      <c r="AV545">
        <v>1270</v>
      </c>
      <c r="AW545">
        <v>0</v>
      </c>
      <c r="AX545" t="s">
        <v>187</v>
      </c>
      <c r="AY545" t="str">
        <f>+MID(D545,4,2)</f>
        <v>11</v>
      </c>
    </row>
    <row r="546" spans="1:51" hidden="1" x14ac:dyDescent="0.2">
      <c r="A546" s="14" t="s">
        <v>180</v>
      </c>
      <c r="B546">
        <v>10078</v>
      </c>
      <c r="C546">
        <v>0</v>
      </c>
      <c r="D546" s="17" t="s">
        <v>594</v>
      </c>
      <c r="E546" t="s">
        <v>1052</v>
      </c>
      <c r="F546">
        <v>100</v>
      </c>
      <c r="G546" t="s">
        <v>188</v>
      </c>
      <c r="H546" s="11">
        <v>0</v>
      </c>
      <c r="I546">
        <v>1980</v>
      </c>
      <c r="J546" t="s">
        <v>182</v>
      </c>
      <c r="K546">
        <v>2</v>
      </c>
      <c r="L546" t="s">
        <v>191</v>
      </c>
      <c r="M546" s="11">
        <v>3831</v>
      </c>
      <c r="N546" t="s">
        <v>1049</v>
      </c>
      <c r="O546" s="11" t="s">
        <v>568</v>
      </c>
      <c r="Q546" s="11" t="s">
        <v>1050</v>
      </c>
      <c r="R546" t="s">
        <v>1051</v>
      </c>
      <c r="S546" t="s">
        <v>184</v>
      </c>
      <c r="T546">
        <v>34170</v>
      </c>
      <c r="U546" t="s">
        <v>185</v>
      </c>
      <c r="V546">
        <v>100</v>
      </c>
      <c r="W546" t="s">
        <v>182</v>
      </c>
      <c r="X546">
        <v>2</v>
      </c>
      <c r="Y546">
        <v>-1980</v>
      </c>
      <c r="Z546">
        <v>1</v>
      </c>
      <c r="AA546">
        <v>96495</v>
      </c>
      <c r="AB546">
        <v>0</v>
      </c>
      <c r="AC546" t="s">
        <v>189</v>
      </c>
      <c r="AD546">
        <v>0</v>
      </c>
      <c r="AE546">
        <v>1</v>
      </c>
      <c r="AF546">
        <v>1</v>
      </c>
      <c r="AG546">
        <v>246</v>
      </c>
      <c r="AI546">
        <v>1</v>
      </c>
      <c r="AJ546">
        <v>1</v>
      </c>
      <c r="AK546">
        <v>0</v>
      </c>
      <c r="AL546" s="33" t="s">
        <v>814</v>
      </c>
      <c r="AO546" t="s">
        <v>189</v>
      </c>
      <c r="AP546">
        <v>17</v>
      </c>
      <c r="AQ546" t="s">
        <v>192</v>
      </c>
      <c r="AR546" t="s">
        <v>1050</v>
      </c>
      <c r="AS546" t="s">
        <v>594</v>
      </c>
      <c r="AT546" t="s">
        <v>1052</v>
      </c>
      <c r="AV546">
        <v>0</v>
      </c>
      <c r="AW546">
        <v>1980</v>
      </c>
      <c r="AX546" t="s">
        <v>187</v>
      </c>
    </row>
    <row r="547" spans="1:51" hidden="1" x14ac:dyDescent="0.2">
      <c r="A547" s="14" t="s">
        <v>180</v>
      </c>
      <c r="B547">
        <v>10078</v>
      </c>
      <c r="C547">
        <v>0</v>
      </c>
      <c r="D547" s="17" t="s">
        <v>594</v>
      </c>
      <c r="E547" t="s">
        <v>1052</v>
      </c>
      <c r="F547">
        <v>100</v>
      </c>
      <c r="G547" t="s">
        <v>181</v>
      </c>
      <c r="H547" s="11">
        <v>1980</v>
      </c>
      <c r="I547">
        <v>0</v>
      </c>
      <c r="J547" t="s">
        <v>182</v>
      </c>
      <c r="K547">
        <v>2</v>
      </c>
      <c r="L547" t="s">
        <v>191</v>
      </c>
      <c r="M547" s="11">
        <v>3831</v>
      </c>
      <c r="N547" t="s">
        <v>1049</v>
      </c>
      <c r="O547" s="11" t="s">
        <v>568</v>
      </c>
      <c r="Q547" s="11" t="s">
        <v>1050</v>
      </c>
      <c r="R547" t="s">
        <v>1051</v>
      </c>
      <c r="S547" t="s">
        <v>184</v>
      </c>
      <c r="T547">
        <v>34170</v>
      </c>
      <c r="U547" t="s">
        <v>185</v>
      </c>
      <c r="V547">
        <v>100</v>
      </c>
      <c r="W547" t="s">
        <v>182</v>
      </c>
      <c r="X547">
        <v>2</v>
      </c>
      <c r="Y547">
        <v>1980</v>
      </c>
      <c r="Z547">
        <v>1</v>
      </c>
      <c r="AA547">
        <v>97085</v>
      </c>
      <c r="AB547">
        <v>0</v>
      </c>
      <c r="AC547" t="s">
        <v>186</v>
      </c>
      <c r="AD547">
        <v>0</v>
      </c>
      <c r="AE547">
        <v>23</v>
      </c>
      <c r="AF547">
        <v>2</v>
      </c>
      <c r="AG547">
        <v>246</v>
      </c>
      <c r="AI547">
        <v>1</v>
      </c>
      <c r="AJ547">
        <v>1</v>
      </c>
      <c r="AK547">
        <v>0</v>
      </c>
      <c r="AL547" s="33" t="s">
        <v>597</v>
      </c>
      <c r="AO547" t="s">
        <v>186</v>
      </c>
      <c r="AP547">
        <v>53</v>
      </c>
      <c r="AQ547" t="s">
        <v>192</v>
      </c>
      <c r="AR547" t="s">
        <v>1050</v>
      </c>
      <c r="AS547" t="s">
        <v>594</v>
      </c>
      <c r="AT547" t="s">
        <v>1052</v>
      </c>
      <c r="AV547">
        <v>1980</v>
      </c>
      <c r="AW547">
        <v>0</v>
      </c>
      <c r="AX547" t="s">
        <v>187</v>
      </c>
      <c r="AY547" t="str">
        <f>+MID(D547,4,2)</f>
        <v>11</v>
      </c>
    </row>
    <row r="548" spans="1:51" hidden="1" x14ac:dyDescent="0.2">
      <c r="A548" s="14" t="s">
        <v>180</v>
      </c>
      <c r="B548">
        <v>10079</v>
      </c>
      <c r="C548">
        <v>0</v>
      </c>
      <c r="D548" s="17" t="s">
        <v>1053</v>
      </c>
      <c r="E548" t="s">
        <v>1054</v>
      </c>
      <c r="F548">
        <v>100</v>
      </c>
      <c r="G548" t="s">
        <v>188</v>
      </c>
      <c r="H548" s="11">
        <v>0</v>
      </c>
      <c r="I548">
        <v>3550</v>
      </c>
      <c r="J548" t="s">
        <v>182</v>
      </c>
      <c r="K548">
        <v>2</v>
      </c>
      <c r="L548" t="s">
        <v>191</v>
      </c>
      <c r="M548" s="11">
        <v>352523</v>
      </c>
      <c r="O548" s="11" t="s">
        <v>606</v>
      </c>
      <c r="Q548" s="11" t="s">
        <v>1055</v>
      </c>
      <c r="R548" t="s">
        <v>1056</v>
      </c>
      <c r="S548" t="s">
        <v>184</v>
      </c>
      <c r="T548">
        <v>34170</v>
      </c>
      <c r="U548" t="s">
        <v>185</v>
      </c>
      <c r="V548">
        <v>100</v>
      </c>
      <c r="W548" t="s">
        <v>182</v>
      </c>
      <c r="X548">
        <v>2</v>
      </c>
      <c r="Y548">
        <v>-3550</v>
      </c>
      <c r="Z548">
        <v>1</v>
      </c>
      <c r="AA548">
        <v>96396</v>
      </c>
      <c r="AB548">
        <v>0</v>
      </c>
      <c r="AC548" t="s">
        <v>189</v>
      </c>
      <c r="AD548">
        <v>0</v>
      </c>
      <c r="AE548">
        <v>1</v>
      </c>
      <c r="AF548">
        <v>1</v>
      </c>
      <c r="AG548">
        <v>306912499</v>
      </c>
      <c r="AI548">
        <v>1</v>
      </c>
      <c r="AJ548">
        <v>1</v>
      </c>
      <c r="AK548">
        <v>0</v>
      </c>
      <c r="AL548" s="33" t="s">
        <v>630</v>
      </c>
      <c r="AO548" t="s">
        <v>189</v>
      </c>
      <c r="AP548">
        <v>17</v>
      </c>
      <c r="AQ548" t="s">
        <v>192</v>
      </c>
      <c r="AR548" t="s">
        <v>1055</v>
      </c>
      <c r="AS548" t="s">
        <v>1053</v>
      </c>
      <c r="AT548" t="s">
        <v>1054</v>
      </c>
      <c r="AV548">
        <v>0</v>
      </c>
      <c r="AW548">
        <v>3550</v>
      </c>
      <c r="AX548" t="s">
        <v>187</v>
      </c>
    </row>
    <row r="549" spans="1:51" hidden="1" x14ac:dyDescent="0.2">
      <c r="A549" s="14" t="s">
        <v>180</v>
      </c>
      <c r="B549">
        <v>10079</v>
      </c>
      <c r="C549">
        <v>0</v>
      </c>
      <c r="D549" s="17" t="s">
        <v>1053</v>
      </c>
      <c r="E549" t="s">
        <v>1054</v>
      </c>
      <c r="F549">
        <v>100</v>
      </c>
      <c r="G549" t="s">
        <v>181</v>
      </c>
      <c r="H549" s="11">
        <v>3550</v>
      </c>
      <c r="I549">
        <v>0</v>
      </c>
      <c r="J549" t="s">
        <v>182</v>
      </c>
      <c r="K549">
        <v>2</v>
      </c>
      <c r="L549" t="s">
        <v>191</v>
      </c>
      <c r="M549" s="11">
        <v>352523</v>
      </c>
      <c r="O549" s="11" t="s">
        <v>606</v>
      </c>
      <c r="Q549" s="11" t="s">
        <v>1055</v>
      </c>
      <c r="R549" t="s">
        <v>1056</v>
      </c>
      <c r="S549" t="s">
        <v>184</v>
      </c>
      <c r="T549">
        <v>34170</v>
      </c>
      <c r="U549" t="s">
        <v>185</v>
      </c>
      <c r="V549">
        <v>100</v>
      </c>
      <c r="W549" t="s">
        <v>182</v>
      </c>
      <c r="X549">
        <v>2</v>
      </c>
      <c r="Y549">
        <v>3550</v>
      </c>
      <c r="Z549">
        <v>1</v>
      </c>
      <c r="AA549">
        <v>97085</v>
      </c>
      <c r="AB549">
        <v>0</v>
      </c>
      <c r="AC549" t="s">
        <v>186</v>
      </c>
      <c r="AD549">
        <v>0</v>
      </c>
      <c r="AE549">
        <v>24</v>
      </c>
      <c r="AF549">
        <v>1</v>
      </c>
      <c r="AG549">
        <v>306912499</v>
      </c>
      <c r="AI549">
        <v>1</v>
      </c>
      <c r="AJ549">
        <v>1</v>
      </c>
      <c r="AK549">
        <v>0</v>
      </c>
      <c r="AL549" s="33" t="s">
        <v>597</v>
      </c>
      <c r="AO549" t="s">
        <v>186</v>
      </c>
      <c r="AP549">
        <v>53</v>
      </c>
      <c r="AQ549" t="s">
        <v>192</v>
      </c>
      <c r="AR549" t="s">
        <v>1055</v>
      </c>
      <c r="AS549" t="s">
        <v>1053</v>
      </c>
      <c r="AT549" t="s">
        <v>1054</v>
      </c>
      <c r="AV549">
        <v>3550</v>
      </c>
      <c r="AW549">
        <v>0</v>
      </c>
      <c r="AX549" t="s">
        <v>187</v>
      </c>
      <c r="AY549" t="str">
        <f>+MID(D549,4,2)</f>
        <v>11</v>
      </c>
    </row>
    <row r="550" spans="1:51" hidden="1" x14ac:dyDescent="0.2">
      <c r="A550" s="14" t="s">
        <v>180</v>
      </c>
      <c r="B550">
        <v>10080</v>
      </c>
      <c r="C550">
        <v>0</v>
      </c>
      <c r="D550" s="17" t="s">
        <v>594</v>
      </c>
      <c r="E550" t="s">
        <v>1057</v>
      </c>
      <c r="F550">
        <v>100</v>
      </c>
      <c r="G550" t="s">
        <v>188</v>
      </c>
      <c r="H550" s="11">
        <v>0</v>
      </c>
      <c r="I550">
        <v>38448.239999999998</v>
      </c>
      <c r="J550" t="s">
        <v>182</v>
      </c>
      <c r="K550">
        <v>2</v>
      </c>
      <c r="L550" t="s">
        <v>191</v>
      </c>
      <c r="M550" s="11">
        <v>1</v>
      </c>
      <c r="N550" t="s">
        <v>236</v>
      </c>
      <c r="O550" s="11" t="s">
        <v>779</v>
      </c>
      <c r="Q550" s="11" t="s">
        <v>1058</v>
      </c>
      <c r="R550" t="s">
        <v>1059</v>
      </c>
      <c r="S550" t="s">
        <v>1060</v>
      </c>
      <c r="T550">
        <v>2355</v>
      </c>
      <c r="V550">
        <v>100</v>
      </c>
      <c r="W550" t="s">
        <v>182</v>
      </c>
      <c r="X550">
        <v>2</v>
      </c>
      <c r="Y550">
        <v>-38448.239999999998</v>
      </c>
      <c r="Z550">
        <v>1</v>
      </c>
      <c r="AA550">
        <v>96602</v>
      </c>
      <c r="AB550">
        <v>0</v>
      </c>
      <c r="AC550" t="s">
        <v>189</v>
      </c>
      <c r="AD550">
        <v>0</v>
      </c>
      <c r="AE550">
        <v>1</v>
      </c>
      <c r="AF550">
        <v>1</v>
      </c>
      <c r="AG550" t="s">
        <v>1061</v>
      </c>
      <c r="AH550">
        <v>10</v>
      </c>
      <c r="AI550">
        <v>1</v>
      </c>
      <c r="AJ550">
        <v>1</v>
      </c>
      <c r="AK550">
        <v>0</v>
      </c>
      <c r="AL550" s="33" t="s">
        <v>568</v>
      </c>
      <c r="AO550" t="s">
        <v>189</v>
      </c>
      <c r="AP550">
        <v>17</v>
      </c>
      <c r="AQ550" t="s">
        <v>192</v>
      </c>
      <c r="AR550" t="s">
        <v>1058</v>
      </c>
      <c r="AS550" t="s">
        <v>594</v>
      </c>
      <c r="AT550" t="s">
        <v>1057</v>
      </c>
      <c r="AV550">
        <v>0</v>
      </c>
      <c r="AW550">
        <v>38448.239999999998</v>
      </c>
      <c r="AX550" t="s">
        <v>187</v>
      </c>
    </row>
    <row r="551" spans="1:51" hidden="1" x14ac:dyDescent="0.2">
      <c r="A551" s="14" t="s">
        <v>180</v>
      </c>
      <c r="B551">
        <v>10080</v>
      </c>
      <c r="C551">
        <v>0</v>
      </c>
      <c r="D551" s="17" t="s">
        <v>594</v>
      </c>
      <c r="E551" t="s">
        <v>1057</v>
      </c>
      <c r="F551">
        <v>100</v>
      </c>
      <c r="G551" t="s">
        <v>181</v>
      </c>
      <c r="H551" s="11">
        <v>38448.239999999998</v>
      </c>
      <c r="I551">
        <v>0</v>
      </c>
      <c r="J551" t="s">
        <v>182</v>
      </c>
      <c r="K551">
        <v>2</v>
      </c>
      <c r="L551" t="s">
        <v>191</v>
      </c>
      <c r="M551" s="11">
        <v>1</v>
      </c>
      <c r="N551" t="s">
        <v>236</v>
      </c>
      <c r="O551" s="11" t="s">
        <v>779</v>
      </c>
      <c r="Q551" s="11" t="s">
        <v>1058</v>
      </c>
      <c r="R551" t="s">
        <v>1059</v>
      </c>
      <c r="S551" t="s">
        <v>1060</v>
      </c>
      <c r="T551">
        <v>2355</v>
      </c>
      <c r="V551">
        <v>100</v>
      </c>
      <c r="W551" t="s">
        <v>182</v>
      </c>
      <c r="X551">
        <v>2</v>
      </c>
      <c r="Y551">
        <v>38448.239999999998</v>
      </c>
      <c r="Z551">
        <v>1</v>
      </c>
      <c r="AA551">
        <v>97136</v>
      </c>
      <c r="AB551">
        <v>0</v>
      </c>
      <c r="AC551" t="s">
        <v>186</v>
      </c>
      <c r="AD551">
        <v>0</v>
      </c>
      <c r="AE551">
        <v>7</v>
      </c>
      <c r="AF551">
        <v>1</v>
      </c>
      <c r="AG551" t="s">
        <v>1061</v>
      </c>
      <c r="AH551">
        <v>10</v>
      </c>
      <c r="AI551">
        <v>1</v>
      </c>
      <c r="AJ551">
        <v>1</v>
      </c>
      <c r="AK551">
        <v>0</v>
      </c>
      <c r="AL551" s="33" t="s">
        <v>597</v>
      </c>
      <c r="AO551" t="s">
        <v>186</v>
      </c>
      <c r="AP551">
        <v>50</v>
      </c>
      <c r="AQ551" t="s">
        <v>192</v>
      </c>
      <c r="AR551" t="s">
        <v>1058</v>
      </c>
      <c r="AS551" t="s">
        <v>594</v>
      </c>
      <c r="AT551" t="s">
        <v>1057</v>
      </c>
      <c r="AV551">
        <v>38448.239999999998</v>
      </c>
      <c r="AW551">
        <v>0</v>
      </c>
      <c r="AX551" t="s">
        <v>187</v>
      </c>
      <c r="AY551" t="str">
        <f t="shared" ref="AY551:AY552" si="21">+MID(D551,4,2)</f>
        <v>11</v>
      </c>
    </row>
    <row r="552" spans="1:51" x14ac:dyDescent="0.2">
      <c r="A552" s="14" t="s">
        <v>180</v>
      </c>
      <c r="B552">
        <v>10082</v>
      </c>
      <c r="C552">
        <v>0</v>
      </c>
      <c r="D552" s="17" t="s">
        <v>782</v>
      </c>
      <c r="E552" t="s">
        <v>1062</v>
      </c>
      <c r="F552">
        <v>100</v>
      </c>
      <c r="G552" t="s">
        <v>181</v>
      </c>
      <c r="H552" s="11">
        <v>345738.84</v>
      </c>
      <c r="I552">
        <v>0</v>
      </c>
      <c r="J552" t="s">
        <v>182</v>
      </c>
      <c r="K552">
        <v>2</v>
      </c>
      <c r="L552" t="s">
        <v>191</v>
      </c>
      <c r="M552" s="11">
        <v>0</v>
      </c>
      <c r="O552" s="11" t="s">
        <v>598</v>
      </c>
      <c r="Q552" s="11" t="s">
        <v>1063</v>
      </c>
      <c r="R552" t="s">
        <v>1064</v>
      </c>
      <c r="S552" t="s">
        <v>197</v>
      </c>
      <c r="T552">
        <v>181</v>
      </c>
      <c r="U552" t="s">
        <v>198</v>
      </c>
      <c r="V552">
        <v>100</v>
      </c>
      <c r="W552" t="s">
        <v>182</v>
      </c>
      <c r="X552">
        <v>2</v>
      </c>
      <c r="Y552">
        <v>345738.84</v>
      </c>
      <c r="Z552">
        <v>1</v>
      </c>
      <c r="AA552">
        <v>1204</v>
      </c>
      <c r="AB552">
        <v>0</v>
      </c>
      <c r="AC552" t="s">
        <v>186</v>
      </c>
      <c r="AD552">
        <v>0</v>
      </c>
      <c r="AE552">
        <v>-1</v>
      </c>
      <c r="AF552">
        <v>1</v>
      </c>
      <c r="AG552">
        <v>280</v>
      </c>
      <c r="AI552">
        <v>1</v>
      </c>
      <c r="AJ552">
        <v>1</v>
      </c>
      <c r="AK552">
        <v>0</v>
      </c>
      <c r="AL552" s="33" t="s">
        <v>993</v>
      </c>
      <c r="AO552" t="s">
        <v>186</v>
      </c>
      <c r="AQ552" t="s">
        <v>192</v>
      </c>
      <c r="AR552" t="s">
        <v>1063</v>
      </c>
      <c r="AS552" t="s">
        <v>782</v>
      </c>
      <c r="AT552" t="s">
        <v>1062</v>
      </c>
      <c r="AV552">
        <v>345738.84</v>
      </c>
      <c r="AW552">
        <v>0</v>
      </c>
      <c r="AX552" t="s">
        <v>187</v>
      </c>
      <c r="AY552" t="str">
        <f t="shared" si="21"/>
        <v>12</v>
      </c>
    </row>
    <row r="553" spans="1:51" hidden="1" x14ac:dyDescent="0.2">
      <c r="A553" s="14" t="s">
        <v>180</v>
      </c>
      <c r="B553">
        <v>10082</v>
      </c>
      <c r="C553">
        <v>0</v>
      </c>
      <c r="D553" s="17" t="s">
        <v>782</v>
      </c>
      <c r="E553" t="s">
        <v>1062</v>
      </c>
      <c r="F553">
        <v>100</v>
      </c>
      <c r="G553" t="s">
        <v>188</v>
      </c>
      <c r="H553" s="11">
        <v>0</v>
      </c>
      <c r="I553">
        <v>345738.84</v>
      </c>
      <c r="J553" t="s">
        <v>182</v>
      </c>
      <c r="K553">
        <v>2</v>
      </c>
      <c r="L553" t="s">
        <v>191</v>
      </c>
      <c r="M553" s="11">
        <v>1734</v>
      </c>
      <c r="N553" t="s">
        <v>189</v>
      </c>
      <c r="O553" s="11" t="s">
        <v>594</v>
      </c>
      <c r="Q553" s="11" t="s">
        <v>1063</v>
      </c>
      <c r="R553" t="s">
        <v>1064</v>
      </c>
      <c r="S553" t="s">
        <v>197</v>
      </c>
      <c r="T553">
        <v>181</v>
      </c>
      <c r="U553" t="s">
        <v>198</v>
      </c>
      <c r="V553">
        <v>100</v>
      </c>
      <c r="W553" t="s">
        <v>182</v>
      </c>
      <c r="X553">
        <v>2</v>
      </c>
      <c r="Y553">
        <v>-345738.84</v>
      </c>
      <c r="Z553">
        <v>1</v>
      </c>
      <c r="AA553">
        <v>97251</v>
      </c>
      <c r="AB553">
        <v>0</v>
      </c>
      <c r="AC553" t="s">
        <v>189</v>
      </c>
      <c r="AD553">
        <v>0</v>
      </c>
      <c r="AE553">
        <v>1</v>
      </c>
      <c r="AF553">
        <v>1</v>
      </c>
      <c r="AG553">
        <v>280</v>
      </c>
      <c r="AI553">
        <v>1</v>
      </c>
      <c r="AJ553">
        <v>1</v>
      </c>
      <c r="AK553">
        <v>0</v>
      </c>
      <c r="AL553" s="33" t="s">
        <v>617</v>
      </c>
      <c r="AO553" t="s">
        <v>189</v>
      </c>
      <c r="AP553">
        <v>11</v>
      </c>
      <c r="AQ553" t="s">
        <v>192</v>
      </c>
      <c r="AR553" t="s">
        <v>1063</v>
      </c>
      <c r="AS553" t="s">
        <v>782</v>
      </c>
      <c r="AT553" t="s">
        <v>1062</v>
      </c>
      <c r="AV553">
        <v>0</v>
      </c>
      <c r="AW553">
        <v>345738.84</v>
      </c>
      <c r="AX553" t="s">
        <v>187</v>
      </c>
    </row>
    <row r="554" spans="1:51" x14ac:dyDescent="0.2">
      <c r="A554" s="14" t="s">
        <v>180</v>
      </c>
      <c r="B554">
        <v>10083</v>
      </c>
      <c r="C554">
        <v>0</v>
      </c>
      <c r="D554" s="17" t="s">
        <v>732</v>
      </c>
      <c r="E554" t="s">
        <v>1065</v>
      </c>
      <c r="F554">
        <v>100</v>
      </c>
      <c r="G554" t="s">
        <v>181</v>
      </c>
      <c r="H554" s="11">
        <v>75.05</v>
      </c>
      <c r="I554">
        <v>0</v>
      </c>
      <c r="J554" t="s">
        <v>182</v>
      </c>
      <c r="K554">
        <v>2</v>
      </c>
      <c r="L554" t="s">
        <v>183</v>
      </c>
      <c r="M554" s="11">
        <v>12574</v>
      </c>
      <c r="O554" s="11" t="s">
        <v>732</v>
      </c>
      <c r="Q554" s="11" t="s">
        <v>1066</v>
      </c>
      <c r="R554" t="s">
        <v>1067</v>
      </c>
      <c r="S554" t="s">
        <v>1068</v>
      </c>
      <c r="T554">
        <v>80121</v>
      </c>
      <c r="U554" t="s">
        <v>1069</v>
      </c>
      <c r="V554">
        <v>100</v>
      </c>
      <c r="W554" t="s">
        <v>182</v>
      </c>
      <c r="X554">
        <v>2</v>
      </c>
      <c r="Y554">
        <v>75.05</v>
      </c>
      <c r="Z554">
        <v>1</v>
      </c>
      <c r="AA554">
        <v>97683</v>
      </c>
      <c r="AB554">
        <v>0</v>
      </c>
      <c r="AC554" t="s">
        <v>186</v>
      </c>
      <c r="AD554">
        <v>0</v>
      </c>
      <c r="AE554">
        <v>7</v>
      </c>
      <c r="AF554">
        <v>1</v>
      </c>
      <c r="AI554">
        <v>1</v>
      </c>
      <c r="AJ554">
        <v>1</v>
      </c>
      <c r="AK554">
        <v>0</v>
      </c>
      <c r="AL554" s="33" t="s">
        <v>597</v>
      </c>
      <c r="AO554" t="s">
        <v>186</v>
      </c>
      <c r="AP554">
        <v>50</v>
      </c>
      <c r="AQ554" t="s">
        <v>183</v>
      </c>
      <c r="AR554" t="s">
        <v>1066</v>
      </c>
      <c r="AS554" t="s">
        <v>732</v>
      </c>
      <c r="AT554" t="s">
        <v>1065</v>
      </c>
      <c r="AV554">
        <v>75.05</v>
      </c>
      <c r="AW554">
        <v>0</v>
      </c>
      <c r="AX554" t="s">
        <v>187</v>
      </c>
      <c r="AY554" t="str">
        <f>+MID(D554,4,2)</f>
        <v>12</v>
      </c>
    </row>
    <row r="555" spans="1:51" hidden="1" x14ac:dyDescent="0.2">
      <c r="A555" s="14" t="s">
        <v>180</v>
      </c>
      <c r="B555">
        <v>10083</v>
      </c>
      <c r="C555">
        <v>0</v>
      </c>
      <c r="D555" s="17" t="s">
        <v>732</v>
      </c>
      <c r="E555" t="s">
        <v>1065</v>
      </c>
      <c r="F555">
        <v>100</v>
      </c>
      <c r="G555" t="s">
        <v>188</v>
      </c>
      <c r="H555" s="11">
        <v>0</v>
      </c>
      <c r="I555">
        <v>75.05</v>
      </c>
      <c r="J555" t="s">
        <v>182</v>
      </c>
      <c r="K555">
        <v>2</v>
      </c>
      <c r="L555" t="s">
        <v>183</v>
      </c>
      <c r="M555" s="11">
        <v>12574</v>
      </c>
      <c r="O555" s="11" t="s">
        <v>732</v>
      </c>
      <c r="Q555" s="11" t="s">
        <v>1066</v>
      </c>
      <c r="R555" t="s">
        <v>1067</v>
      </c>
      <c r="S555" t="s">
        <v>1068</v>
      </c>
      <c r="T555">
        <v>80121</v>
      </c>
      <c r="U555" t="s">
        <v>1069</v>
      </c>
      <c r="V555">
        <v>100</v>
      </c>
      <c r="W555" t="s">
        <v>182</v>
      </c>
      <c r="X555">
        <v>2</v>
      </c>
      <c r="Y555">
        <v>-75.05</v>
      </c>
      <c r="Z555">
        <v>1</v>
      </c>
      <c r="AA555">
        <v>97314</v>
      </c>
      <c r="AB555">
        <v>0</v>
      </c>
      <c r="AC555" t="s">
        <v>189</v>
      </c>
      <c r="AD555">
        <v>0</v>
      </c>
      <c r="AE555">
        <v>1</v>
      </c>
      <c r="AF555">
        <v>1</v>
      </c>
      <c r="AI555">
        <v>1</v>
      </c>
      <c r="AJ555">
        <v>1</v>
      </c>
      <c r="AK555">
        <v>0</v>
      </c>
      <c r="AL555" s="33" t="s">
        <v>621</v>
      </c>
      <c r="AO555" t="s">
        <v>189</v>
      </c>
      <c r="AP555">
        <v>11</v>
      </c>
      <c r="AQ555" t="s">
        <v>183</v>
      </c>
      <c r="AR555" t="s">
        <v>1066</v>
      </c>
      <c r="AS555" t="s">
        <v>732</v>
      </c>
      <c r="AT555" t="s">
        <v>1065</v>
      </c>
      <c r="AV555">
        <v>0</v>
      </c>
      <c r="AW555">
        <v>75.05</v>
      </c>
      <c r="AX555" t="s">
        <v>187</v>
      </c>
    </row>
    <row r="556" spans="1:51" x14ac:dyDescent="0.2">
      <c r="A556" s="14" t="s">
        <v>180</v>
      </c>
      <c r="B556">
        <v>10085</v>
      </c>
      <c r="C556">
        <v>0</v>
      </c>
      <c r="D556" s="17" t="s">
        <v>806</v>
      </c>
      <c r="E556" t="s">
        <v>1070</v>
      </c>
      <c r="F556">
        <v>100</v>
      </c>
      <c r="G556" t="s">
        <v>181</v>
      </c>
      <c r="H556" s="11">
        <v>745</v>
      </c>
      <c r="I556">
        <v>0</v>
      </c>
      <c r="J556" t="s">
        <v>182</v>
      </c>
      <c r="K556">
        <v>2</v>
      </c>
      <c r="L556" t="s">
        <v>183</v>
      </c>
      <c r="M556" s="11">
        <v>33</v>
      </c>
      <c r="O556" s="11" t="s">
        <v>806</v>
      </c>
      <c r="Q556" s="11" t="s">
        <v>1071</v>
      </c>
      <c r="R556" t="s">
        <v>1072</v>
      </c>
      <c r="S556" t="s">
        <v>184</v>
      </c>
      <c r="T556">
        <v>34170</v>
      </c>
      <c r="U556" t="s">
        <v>185</v>
      </c>
      <c r="V556">
        <v>100</v>
      </c>
      <c r="W556" t="s">
        <v>182</v>
      </c>
      <c r="X556">
        <v>2</v>
      </c>
      <c r="Y556">
        <v>745</v>
      </c>
      <c r="Z556">
        <v>1</v>
      </c>
      <c r="AA556">
        <v>97666</v>
      </c>
      <c r="AB556">
        <v>0</v>
      </c>
      <c r="AC556" t="s">
        <v>186</v>
      </c>
      <c r="AD556">
        <v>0</v>
      </c>
      <c r="AE556">
        <v>7</v>
      </c>
      <c r="AF556">
        <v>1</v>
      </c>
      <c r="AI556">
        <v>1</v>
      </c>
      <c r="AJ556">
        <v>1</v>
      </c>
      <c r="AK556">
        <v>0</v>
      </c>
      <c r="AL556" s="33" t="s">
        <v>770</v>
      </c>
      <c r="AO556" t="s">
        <v>186</v>
      </c>
      <c r="AP556">
        <v>50</v>
      </c>
      <c r="AQ556" t="s">
        <v>183</v>
      </c>
      <c r="AR556" t="s">
        <v>1071</v>
      </c>
      <c r="AS556" t="s">
        <v>806</v>
      </c>
      <c r="AT556" t="s">
        <v>1070</v>
      </c>
      <c r="AV556">
        <v>745</v>
      </c>
      <c r="AW556">
        <v>0</v>
      </c>
      <c r="AX556" t="s">
        <v>187</v>
      </c>
      <c r="AY556" t="str">
        <f>+MID(D556,4,2)</f>
        <v>12</v>
      </c>
    </row>
    <row r="557" spans="1:51" hidden="1" x14ac:dyDescent="0.2">
      <c r="A557" s="14" t="s">
        <v>180</v>
      </c>
      <c r="B557">
        <v>10085</v>
      </c>
      <c r="C557">
        <v>0</v>
      </c>
      <c r="D557" s="17" t="s">
        <v>806</v>
      </c>
      <c r="E557" t="s">
        <v>1070</v>
      </c>
      <c r="F557">
        <v>100</v>
      </c>
      <c r="G557" t="s">
        <v>188</v>
      </c>
      <c r="H557" s="11">
        <v>0</v>
      </c>
      <c r="I557">
        <v>745</v>
      </c>
      <c r="J557" t="s">
        <v>182</v>
      </c>
      <c r="K557">
        <v>2</v>
      </c>
      <c r="L557" t="s">
        <v>183</v>
      </c>
      <c r="M557" s="11">
        <v>33</v>
      </c>
      <c r="O557" s="11" t="s">
        <v>806</v>
      </c>
      <c r="Q557" s="11" t="s">
        <v>1071</v>
      </c>
      <c r="R557" t="s">
        <v>1072</v>
      </c>
      <c r="S557" t="s">
        <v>184</v>
      </c>
      <c r="T557">
        <v>34170</v>
      </c>
      <c r="U557" t="s">
        <v>185</v>
      </c>
      <c r="V557">
        <v>100</v>
      </c>
      <c r="W557" t="s">
        <v>182</v>
      </c>
      <c r="X557">
        <v>2</v>
      </c>
      <c r="Y557">
        <v>-745</v>
      </c>
      <c r="Z557">
        <v>1</v>
      </c>
      <c r="AA557">
        <v>97531</v>
      </c>
      <c r="AB557">
        <v>0</v>
      </c>
      <c r="AC557" t="s">
        <v>189</v>
      </c>
      <c r="AD557">
        <v>0</v>
      </c>
      <c r="AE557">
        <v>1</v>
      </c>
      <c r="AF557">
        <v>1</v>
      </c>
      <c r="AI557">
        <v>1</v>
      </c>
      <c r="AJ557">
        <v>1</v>
      </c>
      <c r="AK557">
        <v>0</v>
      </c>
      <c r="AL557" s="33" t="s">
        <v>857</v>
      </c>
      <c r="AO557" t="s">
        <v>189</v>
      </c>
      <c r="AP557">
        <v>17</v>
      </c>
      <c r="AQ557" t="s">
        <v>183</v>
      </c>
      <c r="AR557" t="s">
        <v>1071</v>
      </c>
      <c r="AS557" t="s">
        <v>806</v>
      </c>
      <c r="AT557" t="s">
        <v>1070</v>
      </c>
      <c r="AV557">
        <v>0</v>
      </c>
      <c r="AW557">
        <v>745</v>
      </c>
      <c r="AX557" t="s">
        <v>187</v>
      </c>
    </row>
  </sheetData>
  <autoFilter ref="A1:AY557" xr:uid="{4D40F0EE-CD79-40C4-ADAD-0D5A2555D00E}">
    <filterColumn colId="50">
      <filters>
        <filter val="12"/>
      </filters>
    </filterColumn>
  </autoFilter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1°TRIM23</vt:lpstr>
      <vt:lpstr>2°TRIM23</vt:lpstr>
      <vt:lpstr>3°TRIM22 (3)</vt:lpstr>
      <vt:lpstr>4°TRIM22 (4)</vt:lpstr>
      <vt:lpstr>TOT.</vt:lpstr>
      <vt:lpstr>ESTRAZIONE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hoc REVOLUTION</dc:creator>
  <cp:lastModifiedBy>Sara Gruden</cp:lastModifiedBy>
  <cp:lastPrinted>2021-01-29T14:20:35Z</cp:lastPrinted>
  <dcterms:created xsi:type="dcterms:W3CDTF">2020-07-14T09:20:37Z</dcterms:created>
  <dcterms:modified xsi:type="dcterms:W3CDTF">2024-01-08T09:10:27Z</dcterms:modified>
</cp:coreProperties>
</file>